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T:\21 - Shelf\Billing Docs\ORDER FORMS\CATALOG\2026\"/>
    </mc:Choice>
  </mc:AlternateContent>
  <xr:revisionPtr revIDLastSave="0" documentId="13_ncr:1_{0D4AA11F-CD6B-4D0C-AC3F-BD9D2CA070B3}" xr6:coauthVersionLast="47" xr6:coauthVersionMax="47" xr10:uidLastSave="{00000000-0000-0000-0000-000000000000}"/>
  <bookViews>
    <workbookView xWindow="22932" yWindow="-108" windowWidth="23256" windowHeight="13896" xr2:uid="{00000000-000D-0000-FFFF-FFFF00000000}"/>
  </bookViews>
  <sheets>
    <sheet name="TN NEXT-INVIEW MATERIALS " sheetId="1" r:id="rId1"/>
    <sheet name="TN NEXT-INVIEW PRECODING" sheetId="4" r:id="rId2"/>
    <sheet name="TN NEXT-INVIEW SCORING" sheetId="2" r:id="rId3"/>
    <sheet name="POC" sheetId="5" r:id="rId4"/>
    <sheet name="Shipping" sheetId="3" state="hidden" r:id="rId5"/>
  </sheets>
  <externalReferences>
    <externalReference r:id="rId6"/>
    <externalReference r:id="rId7"/>
  </externalReferences>
  <definedNames>
    <definedName name="Answer" localSheetId="4">'[1]Order Form'!#REF!</definedName>
    <definedName name="Answer" localSheetId="1">'[1]Order Form'!#REF!</definedName>
    <definedName name="Answer" localSheetId="2">'[1]Order Form'!#REF!</definedName>
    <definedName name="Answer">'[1]Order Form'!#REF!</definedName>
    <definedName name="Basic">[2]!Table2[Basic]</definedName>
    <definedName name="ColumnTitle1" localSheetId="1">#REF!</definedName>
    <definedName name="ColumnTitle1" localSheetId="2">#REF!</definedName>
    <definedName name="ColumnTitle1">#REF!</definedName>
    <definedName name="ColumnTitleRegion1..B11.1" localSheetId="1">#REF!</definedName>
    <definedName name="ColumnTitleRegion1..B11.1" localSheetId="2">#REF!</definedName>
    <definedName name="ColumnTitleRegion1..B11.1">#REF!</definedName>
    <definedName name="ColumnTitleRegion2..G14.1" localSheetId="1">#REF!</definedName>
    <definedName name="ColumnTitleRegion2..G14.1" localSheetId="2">#REF!</definedName>
    <definedName name="ColumnTitleRegion2..G14.1">#REF!</definedName>
    <definedName name="fycufcutfcufc">#REF!</definedName>
    <definedName name="Grades">'[2]Drop Down '!$D$1:$D$13</definedName>
    <definedName name="kjn" localSheetId="1">#REF!</definedName>
    <definedName name="kjn" localSheetId="2">#REF!</definedName>
    <definedName name="kjn">#REF!</definedName>
    <definedName name="Plan" localSheetId="1">#REF!</definedName>
    <definedName name="Plan" localSheetId="2">#REF!</definedName>
    <definedName name="Plan">#REF!</definedName>
    <definedName name="Plan1">[2]!Table4[Plan1]</definedName>
    <definedName name="Plan3">[2]!Table5[Plan3]</definedName>
    <definedName name="_xlnm.Print_Area" localSheetId="1">'TN NEXT-INVIEW PRECODING'!$A$1:$BH$45</definedName>
    <definedName name="_xlnm.Print_Area" localSheetId="2">'TN NEXT-INVIEW SCORING'!$A$1:$BH$70</definedName>
    <definedName name="RowTitleRegion1..G4" localSheetId="4">#REF!</definedName>
    <definedName name="RowTitleRegion1..G4" localSheetId="1">#REF!</definedName>
    <definedName name="RowTitleRegion1..G4" localSheetId="2">#REF!</definedName>
    <definedName name="RowTitleRegion1..G4">#REF!</definedName>
    <definedName name="RowTitleRegion2..G7" localSheetId="4">#REF!</definedName>
    <definedName name="RowTitleRegion2..G7" localSheetId="1">#REF!</definedName>
    <definedName name="RowTitleRegion2..G7" localSheetId="2">#REF!</definedName>
    <definedName name="RowTitleRegion2..G7">#REF!</definedName>
    <definedName name="RowTitleRegion3..D12" localSheetId="4">#REF!</definedName>
    <definedName name="RowTitleRegion3..D12" localSheetId="1">#REF!</definedName>
    <definedName name="RowTitleRegion3..D12" localSheetId="2">#REF!</definedName>
    <definedName name="RowTitleRegion3..D12">#REF!</definedName>
    <definedName name="RowTitleRegion4..G26">#REF!</definedName>
    <definedName name="Scoring" localSheetId="4">'[1]Order Form'!#REF!</definedName>
    <definedName name="Scoring" localSheetId="1">'[1]Order Form'!#REF!</definedName>
    <definedName name="Scoring" localSheetId="2">'[1]Order Form'!#REF!</definedName>
    <definedName name="Scoring">'[1]Order Form'!#REF!</definedName>
    <definedName name="ServiceType">[2]!Table1[Service Type]</definedName>
    <definedName name="valuevx">42.314159</definedName>
    <definedName name="Version">'[1]Order Form'!#REF!</definedName>
    <definedName name="vertex42_copyright" hidden="1">"© 2017 Vertex42 LLC"</definedName>
    <definedName name="vertex42_id" hidden="1">"quotation-template.xlsx"</definedName>
    <definedName name="vertex42_title" hidden="1">"Quotation Template"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Z95" i="1" l="1"/>
  <c r="AZ83" i="1" l="1"/>
  <c r="AZ82" i="1"/>
  <c r="AZ81" i="1"/>
  <c r="BL60" i="2"/>
  <c r="AZ88" i="1" l="1"/>
  <c r="AZ87" i="1"/>
  <c r="AZ86" i="1"/>
  <c r="AZ85" i="1"/>
  <c r="B31" i="2" l="1"/>
  <c r="BW32" i="4" l="1"/>
  <c r="AZ32" i="4" s="1"/>
  <c r="BW27" i="4"/>
  <c r="AZ27" i="4" s="1"/>
  <c r="AZ31" i="4" l="1"/>
  <c r="AZ28" i="4"/>
  <c r="AZ25" i="4"/>
  <c r="BL35" i="4"/>
  <c r="AZ33" i="4"/>
  <c r="AZ26" i="4"/>
  <c r="AP14" i="4"/>
  <c r="AP13" i="4"/>
  <c r="AZ12" i="4"/>
  <c r="AP12" i="4"/>
  <c r="AP11" i="4"/>
  <c r="AP10" i="4"/>
  <c r="AP9" i="4"/>
  <c r="AP8" i="4"/>
  <c r="AZ33" i="2"/>
  <c r="AZ31" i="2"/>
  <c r="B42" i="2"/>
  <c r="AZ42" i="2" s="1"/>
  <c r="B53" i="2"/>
  <c r="AZ53" i="2" s="1"/>
  <c r="AZ56" i="2"/>
  <c r="AZ55" i="2"/>
  <c r="AZ54" i="2"/>
  <c r="AZ52" i="2"/>
  <c r="AZ50" i="2"/>
  <c r="AZ49" i="2"/>
  <c r="AZ46" i="2"/>
  <c r="AZ45" i="2"/>
  <c r="AZ44" i="2"/>
  <c r="AZ43" i="2"/>
  <c r="AZ41" i="2"/>
  <c r="AZ39" i="2"/>
  <c r="AZ38" i="2"/>
  <c r="AZ35" i="2"/>
  <c r="AZ34" i="2"/>
  <c r="AZ32" i="2"/>
  <c r="AZ30" i="2"/>
  <c r="AZ28" i="2"/>
  <c r="AZ27" i="2"/>
  <c r="AZ51" i="2"/>
  <c r="AZ40" i="2"/>
  <c r="AZ29" i="2"/>
  <c r="AP14" i="2"/>
  <c r="AP13" i="2"/>
  <c r="AZ12" i="2"/>
  <c r="AP12" i="2"/>
  <c r="AP11" i="2"/>
  <c r="AP10" i="2"/>
  <c r="AP9" i="2"/>
  <c r="AP8" i="2"/>
  <c r="AZ61" i="2" l="1"/>
  <c r="AZ37" i="4"/>
  <c r="AZ35" i="4"/>
  <c r="AZ38" i="4" l="1"/>
  <c r="BL37" i="4"/>
  <c r="AZ63" i="1" l="1"/>
  <c r="AZ50" i="1"/>
  <c r="AZ51" i="1"/>
  <c r="AZ49" i="1"/>
  <c r="AZ48" i="1"/>
  <c r="AZ37" i="1" l="1"/>
  <c r="AZ35" i="1"/>
  <c r="AZ34" i="1"/>
  <c r="AZ33" i="1"/>
  <c r="AZ32" i="1"/>
  <c r="AZ31" i="1"/>
  <c r="AZ80" i="1" l="1"/>
  <c r="AZ52" i="1"/>
  <c r="AZ46" i="1"/>
  <c r="AZ45" i="1"/>
  <c r="AZ44" i="1"/>
  <c r="AZ43" i="1"/>
  <c r="AZ42" i="1"/>
  <c r="AP14" i="1" l="1"/>
  <c r="AP13" i="1"/>
  <c r="AZ12" i="1"/>
  <c r="AP12" i="1"/>
  <c r="AP11" i="1"/>
  <c r="AP10" i="1"/>
  <c r="AP9" i="1"/>
  <c r="AP8" i="1"/>
  <c r="AZ93" i="1" l="1"/>
  <c r="AZ92" i="1"/>
  <c r="AZ84" i="1" l="1"/>
  <c r="AZ60" i="1" l="1"/>
  <c r="AZ61" i="1"/>
  <c r="AZ30" i="1"/>
  <c r="AZ38" i="1"/>
  <c r="AZ79" i="1"/>
  <c r="AZ64" i="1"/>
  <c r="AZ59" i="1"/>
  <c r="AZ58" i="1"/>
  <c r="AZ57" i="1"/>
  <c r="AZ56" i="1"/>
  <c r="AZ72" i="1"/>
  <c r="AZ75" i="1" l="1"/>
  <c r="AZ74" i="1"/>
  <c r="AZ73" i="1"/>
  <c r="AZ28" i="1" l="1"/>
  <c r="AZ29" i="1"/>
  <c r="AZ27" i="1"/>
  <c r="AZ94" i="1" l="1"/>
  <c r="AZ96" i="1" l="1"/>
  <c r="BL58" i="2" l="1"/>
  <c r="AZ58" i="2" s="1"/>
  <c r="BL62" i="2" l="1"/>
  <c r="AZ62" i="2" s="1"/>
  <c r="AZ63" i="2" s="1"/>
  <c r="BM55" i="2" l="1"/>
</calcChain>
</file>

<file path=xl/sharedStrings.xml><?xml version="1.0" encoding="utf-8"?>
<sst xmlns="http://schemas.openxmlformats.org/spreadsheetml/2006/main" count="386" uniqueCount="211">
  <si>
    <t>Name:</t>
  </si>
  <si>
    <t>Organization Name:</t>
  </si>
  <si>
    <t>Phone:</t>
  </si>
  <si>
    <t>Email:</t>
  </si>
  <si>
    <t>City:</t>
  </si>
  <si>
    <t>State:</t>
  </si>
  <si>
    <t>Zip Code:</t>
  </si>
  <si>
    <t>Email Address:</t>
  </si>
  <si>
    <t>Shipping Address:</t>
  </si>
  <si>
    <t>Ship to</t>
  </si>
  <si>
    <t>Bill to</t>
  </si>
  <si>
    <t>Phone: 800-538-9547   Fax: 800-282-0266</t>
  </si>
  <si>
    <t>25/pkg.</t>
  </si>
  <si>
    <t>Item Description</t>
  </si>
  <si>
    <t>Price</t>
  </si>
  <si>
    <t>ISBN</t>
  </si>
  <si>
    <t>Total</t>
  </si>
  <si>
    <t>Each</t>
  </si>
  <si>
    <t>Ship Via:</t>
  </si>
  <si>
    <t>Order Date:</t>
  </si>
  <si>
    <t>P.O. #:</t>
  </si>
  <si>
    <t>Subtotal:</t>
  </si>
  <si>
    <t>Grand Total:</t>
  </si>
  <si>
    <t>Shipping (est.):</t>
  </si>
  <si>
    <t>50/pkg.</t>
  </si>
  <si>
    <t>Email: ShelfCustomerService@DataRecognitionCorp.com</t>
  </si>
  <si>
    <t xml:space="preserve">Order Form Privacy Statement: DRC shall have the right to use student personal information and data and Licensee Information for research purposes for development of assessment tests, statistical analysis and norms and other research purposes (collectively “Research”), provided that students’ identifiable information will be used only in the aggregate so the privacy of the individual's such information will be maintained.
Customer Privacy Notice: DRC respects your privacy. We use your contact information to fulfill your requests and service your account. Your information is located in a secure database in the U.S. and access is limited to authorized persons. You may contact DRC, 13490 Bass Lake Road, Maple Grove, MN 55311 or call 1.800.538.9547 to Opt Out, review your data or ask questions. For more information about Data Recognition Corporation’s Privacy Policy, visit our website at www.datarecognitioncorp.com/Pages/privacy.aspx. </t>
  </si>
  <si>
    <t>Please submit your orders to DRC Shelf Customer Service via phone, fax, email, or mail.</t>
  </si>
  <si>
    <t>PO Box 398, Hopkins, MN 55343-0398</t>
  </si>
  <si>
    <t>Billing Address:</t>
  </si>
  <si>
    <t>PROFESSIONAL DEVELOPMENT</t>
  </si>
  <si>
    <t>Qty</t>
  </si>
  <si>
    <t>Unit</t>
  </si>
  <si>
    <t xml:space="preserve">Each package of Test Booklets includes 1 Test Directions. </t>
  </si>
  <si>
    <t>ANCILLARY MATERIALS</t>
  </si>
  <si>
    <t>30/pkg.</t>
  </si>
  <si>
    <t>C1228500</t>
  </si>
  <si>
    <t>C5413002</t>
  </si>
  <si>
    <t>Included</t>
  </si>
  <si>
    <t>C1231600</t>
  </si>
  <si>
    <t>C1231700</t>
  </si>
  <si>
    <t>C1231800</t>
  </si>
  <si>
    <t>C1231900</t>
  </si>
  <si>
    <t>C1232500</t>
  </si>
  <si>
    <t>C1232600</t>
  </si>
  <si>
    <t>C1232700</t>
  </si>
  <si>
    <t>C1232800</t>
  </si>
  <si>
    <t>C1232900</t>
  </si>
  <si>
    <t>C1250100</t>
  </si>
  <si>
    <t>C1252000</t>
  </si>
  <si>
    <t>Grade K, Level 10 TerraNova NEXT Test Booklets</t>
  </si>
  <si>
    <t>Grade 1, Level 11 TerraNova NEXT Test Booklets</t>
  </si>
  <si>
    <t>Grade 2, Level 12 TerraNova NEXT Test Booklets</t>
  </si>
  <si>
    <t>Grade 3, Level 13 TerraNova NEXT Test Booklets</t>
  </si>
  <si>
    <t>TERRANOVA NEXT &amp; INVIEW REUSABLE TEST MATERIALS</t>
  </si>
  <si>
    <t>C1232000</t>
  </si>
  <si>
    <t>C1232100</t>
  </si>
  <si>
    <t>C1232200</t>
  </si>
  <si>
    <t>C1232300</t>
  </si>
  <si>
    <t>C1232400</t>
  </si>
  <si>
    <t>C5415100</t>
  </si>
  <si>
    <t>C5415200</t>
  </si>
  <si>
    <t>C5415300</t>
  </si>
  <si>
    <t>C5415400</t>
  </si>
  <si>
    <t>C5415500</t>
  </si>
  <si>
    <t>Grades 4-5, Level 2 InView Test Books</t>
  </si>
  <si>
    <t>Grades 6-7, Level 3 InView Test Books</t>
  </si>
  <si>
    <t>Grades 8-9, Level 4 InView Test Books</t>
  </si>
  <si>
    <t>Grades 10-11, Level 5 InView Test Books</t>
  </si>
  <si>
    <t>Grades 11-12, Level 6 InView Test Books</t>
  </si>
  <si>
    <t>ADDITIONAL TEST DIRECTIONS FOR TERRANOVA NEXT &amp; INVIEW</t>
  </si>
  <si>
    <t>Reminder: Each Package of Test Booklets includes 1 Test Direction</t>
  </si>
  <si>
    <t>C1234000</t>
  </si>
  <si>
    <t>C1234100</t>
  </si>
  <si>
    <t>C1234200</t>
  </si>
  <si>
    <t>C1234300</t>
  </si>
  <si>
    <t>C1234400</t>
  </si>
  <si>
    <t>C1251700</t>
  </si>
  <si>
    <t>C1251800</t>
  </si>
  <si>
    <t>TerraNova NEXT Level 10 Paper Based Test Directions</t>
  </si>
  <si>
    <t>TerraNova NEXT Level 11 Paper Based Test Directions</t>
  </si>
  <si>
    <t>TerraNova NEXT Level 12 Paper Based Test Directions</t>
  </si>
  <si>
    <t>TerraNova NEXT Level 13 Paper Based Test Directions</t>
  </si>
  <si>
    <t>TerraNova NEXT Level 14-15 Paper Based Test Directions</t>
  </si>
  <si>
    <t>TerraNova NEXT Level 16-18 Paper Based Test Directions</t>
  </si>
  <si>
    <t>TerraNova NEXT Practice Activities are available for all customers complimentary. PDFs are posted on the DRC INSIGHT Portal.
InView Practice Activities are available in paper mode and each include 1 Test Directions.</t>
  </si>
  <si>
    <t xml:space="preserve">TerraNova NEXT Practice Activities (Levels 10-18) </t>
  </si>
  <si>
    <t xml:space="preserve">TerraNova NEXT Practice Activities Test Directions (Levels 10-18) </t>
  </si>
  <si>
    <t>TerraNova NEXT Online Tools Training (Levels 10-18)</t>
  </si>
  <si>
    <t>InView Online Tools Training (Levels 1-6)</t>
  </si>
  <si>
    <t>C5415600</t>
  </si>
  <si>
    <t>C5415700</t>
  </si>
  <si>
    <t>C5416200</t>
  </si>
  <si>
    <t>C5416300</t>
  </si>
  <si>
    <t>Grades 2-3 InView Practice Tests Level 1</t>
  </si>
  <si>
    <t>Grades 4-12 InView Practice Tests Levels 2-6</t>
  </si>
  <si>
    <t>Grades 2-3 InView Practice Test Directions Level 1</t>
  </si>
  <si>
    <t>Grades 4-12 InView Practice Test Directions Levels 2-6</t>
  </si>
  <si>
    <t>C5416400</t>
  </si>
  <si>
    <t>C8738500</t>
  </si>
  <si>
    <t>C8738600</t>
  </si>
  <si>
    <t>TerraNova NEXT Web-based Training</t>
  </si>
  <si>
    <t>TerraNova NEXT On-site Training</t>
  </si>
  <si>
    <t xml:space="preserve">Each package of Test Booklets includes 1 Test Directions. The Grade 3 Test Booklet and Grades 4-8 Answer Documents also includes one package of math manipulatives.  </t>
  </si>
  <si>
    <t>Grade 4, Level 14 TerraNova NEXT Test Booklets</t>
  </si>
  <si>
    <t>Grade 5, Level 15 TerraNova NEXT Test Booklets</t>
  </si>
  <si>
    <t>Grade 6, Level 16 TerraNova NEXT Test Booklets</t>
  </si>
  <si>
    <t>Grade 7, Level 17 TerraNova NEXT Test Booklets</t>
  </si>
  <si>
    <t>Grade 8, Level 18 TerraNova NEXT Test Booklets</t>
  </si>
  <si>
    <t>PRACTICE ACTIVITIES FOR TERRANOVA NEXT &amp; INVIEW</t>
  </si>
  <si>
    <t>C8860608</t>
  </si>
  <si>
    <t>C8860708</t>
  </si>
  <si>
    <t>Interactive Reporting (Individual Profile Report, Assessment Summary District/School, Preliminary Group List Report)</t>
  </si>
  <si>
    <t>C8860650</t>
  </si>
  <si>
    <t>Self Stick Labels</t>
  </si>
  <si>
    <t>C8860616</t>
  </si>
  <si>
    <t xml:space="preserve">Home Report </t>
  </si>
  <si>
    <t>C8860693</t>
  </si>
  <si>
    <t>Student Data File/Extract</t>
  </si>
  <si>
    <t>C8860751</t>
  </si>
  <si>
    <t>C8860716</t>
  </si>
  <si>
    <t>C8860793</t>
  </si>
  <si>
    <t>C8960750</t>
  </si>
  <si>
    <t>C8960716</t>
  </si>
  <si>
    <t>C8960793</t>
  </si>
  <si>
    <t xml:space="preserve">TEST WINDOW START DATE: </t>
  </si>
  <si>
    <t>TEST WINDOW END DATE:</t>
  </si>
  <si>
    <t xml:space="preserve"> </t>
  </si>
  <si>
    <t>Call</t>
  </si>
  <si>
    <t>TerraNova NEXT is available in Levels 10-18.  InView is available in Levels 1-6</t>
  </si>
  <si>
    <t>C8860605</t>
  </si>
  <si>
    <t>C8860606</t>
  </si>
  <si>
    <t>C8860705</t>
  </si>
  <si>
    <t>C8860706</t>
  </si>
  <si>
    <t>C8960705</t>
  </si>
  <si>
    <t>C8960706</t>
  </si>
  <si>
    <t>C8827001</t>
  </si>
  <si>
    <t>C8827002</t>
  </si>
  <si>
    <t>TerraNova NEXT Level 10-13 Basic Service Scoring</t>
  </si>
  <si>
    <t>TerraNova NEXT Level 14-18 Basic Service Scoring</t>
  </si>
  <si>
    <t>TerraNova NEXT Reports and Services</t>
  </si>
  <si>
    <t>C8828001</t>
  </si>
  <si>
    <t>C8828002</t>
  </si>
  <si>
    <t>C8967701</t>
  </si>
  <si>
    <t>C8967702</t>
  </si>
  <si>
    <t>TerraNova NEXT &amp; InView Level 10-13 Basic Service Scoring</t>
  </si>
  <si>
    <t>TerraNova NEXT with InView Reports and Services</t>
  </si>
  <si>
    <t>InView Reports and Services</t>
  </si>
  <si>
    <t>Shipping &amp; Handling):</t>
  </si>
  <si>
    <t>Please submit a separate PO for each order form</t>
  </si>
  <si>
    <t>C8860601</t>
  </si>
  <si>
    <t>TerraNova NEXT Precode Labels</t>
  </si>
  <si>
    <t>C8860602</t>
  </si>
  <si>
    <t>C8860603</t>
  </si>
  <si>
    <t>C8960701</t>
  </si>
  <si>
    <t>C8960703</t>
  </si>
  <si>
    <t>InView Precode Labels</t>
  </si>
  <si>
    <t>InView Book Level 1 Basic Service Scoring</t>
  </si>
  <si>
    <t>InView A/S Levels 2-6 Basic Service Scoring</t>
  </si>
  <si>
    <t>Interactive Reporting Upload Fee</t>
  </si>
  <si>
    <t>Reporting with Lexiles</t>
  </si>
  <si>
    <t>C8891202</t>
  </si>
  <si>
    <t>TERRANOVA NEXT &amp; INVIEW CONSUMABLE TEST MATERIALS</t>
  </si>
  <si>
    <t>TERRANOVA NEXT (with INVIEW) PRECODING</t>
  </si>
  <si>
    <t>INVIEW (STANDALONE) PRECODING</t>
  </si>
  <si>
    <t>Grade 4, Level 14 TerraNova NEXT &amp; Levels 2-6 InView Combined Answer Document</t>
  </si>
  <si>
    <t>Grade 5, Level 15 TerraNova NEXT &amp; Levels 2-6 InView Combined Answer Document</t>
  </si>
  <si>
    <t>Grade 6, Level 16 TerraNova NEXT &amp; Levels 2-6 InView Combined Answer Document</t>
  </si>
  <si>
    <t>Grade 7, Level 17 TerraNova NEXT &amp; Levels 2-6 InView Combined Answer Document</t>
  </si>
  <si>
    <t>Grade 8, Level 18 TerraNova NEXT &amp; Levels 2-6 InView Combined Answer Document</t>
  </si>
  <si>
    <t>Grades 2-3, Level 1 InView Test Booklets</t>
  </si>
  <si>
    <t>Grades 4-12, Levels 2-6 InView Stand-Alone Answer Document</t>
  </si>
  <si>
    <t>Grades 2-3 InView Test Directions Level 1</t>
  </si>
  <si>
    <t>Grades 4-12 InView Test Directions Levels 2-6</t>
  </si>
  <si>
    <t>InView Teacher's Guide</t>
  </si>
  <si>
    <t>Grades 3-18, Levels 13-18 TerraNova - Additional Math Manipulatives</t>
  </si>
  <si>
    <t>DO YOU PLAN TO ADMINISTER BOTH ONLINE &amp; PAPER ASSESSMENTS (DUAL-MODE)?</t>
  </si>
  <si>
    <t>** Reminder: Mode of testing (online or paper) must be the same at student level.**</t>
  </si>
  <si>
    <t>YES/NO</t>
  </si>
  <si>
    <r>
      <t>TERRANOVA NEXT BASIC SERVICE SCORING (</t>
    </r>
    <r>
      <rPr>
        <b/>
        <sz val="12"/>
        <rFont val="Calibri"/>
        <family val="2"/>
        <scheme val="minor"/>
      </rPr>
      <t>Required for reporting. Reports not included)</t>
    </r>
  </si>
  <si>
    <t>TERRANOVA NEXT &amp; INVIEW BASIC SERVICE SCORING (Required for reporting. Reports not included)</t>
  </si>
  <si>
    <t>INVIEW BASIC SERVICE SCORING (Required for reporting. Reports not included)</t>
  </si>
  <si>
    <r>
      <t>InView</t>
    </r>
    <r>
      <rPr>
        <i/>
        <sz val="11"/>
        <color theme="1"/>
        <rFont val="Calibri"/>
        <family val="2"/>
        <scheme val="minor"/>
      </rPr>
      <t xml:space="preserve"> </t>
    </r>
    <r>
      <rPr>
        <sz val="11"/>
        <color theme="1"/>
        <rFont val="Calibri"/>
        <family val="2"/>
        <scheme val="minor"/>
      </rPr>
      <t xml:space="preserve">Precode </t>
    </r>
    <r>
      <rPr>
        <b/>
        <sz val="11"/>
        <color theme="1"/>
        <rFont val="Calibri"/>
        <family val="2"/>
        <scheme val="minor"/>
      </rPr>
      <t>Full-Service</t>
    </r>
    <r>
      <rPr>
        <sz val="11"/>
        <color theme="1"/>
        <rFont val="Calibri"/>
        <family val="2"/>
        <scheme val="minor"/>
      </rPr>
      <t xml:space="preserve">: DRC Uploads Precode/MSU File </t>
    </r>
  </si>
  <si>
    <r>
      <t xml:space="preserve">TerraNova NEXT Precode </t>
    </r>
    <r>
      <rPr>
        <b/>
        <sz val="11"/>
        <color theme="1"/>
        <rFont val="Calibri"/>
        <family val="2"/>
        <scheme val="minor"/>
      </rPr>
      <t>Full-Service</t>
    </r>
    <r>
      <rPr>
        <sz val="11"/>
        <color theme="1"/>
        <rFont val="Calibri"/>
        <family val="2"/>
        <scheme val="minor"/>
      </rPr>
      <t xml:space="preserve">: DRC Uploads Precode/MSU File </t>
    </r>
  </si>
  <si>
    <t>https://forms.gle/rSm76BMW6RyfjvHb7</t>
  </si>
  <si>
    <t>Click on Link Below to Complete Point of Contact Form:</t>
  </si>
  <si>
    <t>TerraNova NEXT Precode with InView Labels</t>
  </si>
  <si>
    <r>
      <t xml:space="preserve">TerraNova NEXT Precode </t>
    </r>
    <r>
      <rPr>
        <b/>
        <sz val="11"/>
        <color theme="1"/>
        <rFont val="Calibri"/>
        <family val="2"/>
        <scheme val="minor"/>
      </rPr>
      <t>Self-Service</t>
    </r>
    <r>
      <rPr>
        <sz val="11"/>
        <color theme="1"/>
        <rFont val="Calibri"/>
        <family val="2"/>
        <scheme val="minor"/>
      </rPr>
      <t>: District or School(s) Uploads Precode/MSU File</t>
    </r>
  </si>
  <si>
    <r>
      <t xml:space="preserve">InView Precode </t>
    </r>
    <r>
      <rPr>
        <b/>
        <sz val="11"/>
        <color theme="1"/>
        <rFont val="Calibri"/>
        <family val="2"/>
        <scheme val="minor"/>
      </rPr>
      <t>Self-Service</t>
    </r>
    <r>
      <rPr>
        <sz val="11"/>
        <color theme="1"/>
        <rFont val="Calibri"/>
        <family val="2"/>
        <scheme val="minor"/>
      </rPr>
      <t>: District or School(s) Uploads Precode/MSU File</t>
    </r>
  </si>
  <si>
    <t xml:space="preserve">TerraNova NEXT Technical Report </t>
  </si>
  <si>
    <t>C1230000</t>
  </si>
  <si>
    <t>*Note: One licensed copy per person is needed</t>
  </si>
  <si>
    <t>*TerraNova NEXT Teacher's Guide (electronic secure form) Licensed Copies 1-10</t>
  </si>
  <si>
    <t>*TerraNova NEXT Teacher's Guide (electronic secure form) Licensed Copies 11-20</t>
  </si>
  <si>
    <t>*TerraNova NEXT Teacher's Guide (electronic secure form) Licensed Copies 21-50</t>
  </si>
  <si>
    <t>*TerraNova NEXT Teacher's Guide (electronic secure form) Licensed Copies 51+</t>
  </si>
  <si>
    <t xml:space="preserve">2026 TerraNova NEXT/InView Material Order Form </t>
  </si>
  <si>
    <t>Please attach purchase order and any special billing forms. Shipping and handling and applicable state and local taxes are prepaid and will be added to your invoice.  Prices effective through December 31, 2026.</t>
  </si>
  <si>
    <t>2026 TerraNova NEXT/InView Precoding Order Form</t>
  </si>
  <si>
    <t>Please attach purchase order and any special billing forms. Applicable state and local taxes are prepaid and will be added to your invoice.  Prices effective through December 31, 2026.</t>
  </si>
  <si>
    <t>2026 TerraNova NEXT/InView Scoring Order Form</t>
  </si>
  <si>
    <t>The minimum Set Up Fee per order is $100.00 excluding Shipping and Handling</t>
  </si>
  <si>
    <t>Set Up Fee ($100.00)</t>
  </si>
  <si>
    <t>C1228000</t>
  </si>
  <si>
    <t>C1228100</t>
  </si>
  <si>
    <t>C1228200</t>
  </si>
  <si>
    <t>TerraNova 2024 Norms Book  - Fall (Electronic)</t>
  </si>
  <si>
    <t>TerraNova 2024 Norms Book  - Winter (Electronic)</t>
  </si>
  <si>
    <t>TerraNova 2024 Norms Book  - Spring (Electronic)</t>
  </si>
  <si>
    <t>InView 2017 Norms Book</t>
  </si>
  <si>
    <t>C1233901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</si>
</sst>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00"/>
    <numFmt numFmtId="165" formatCode="00000"/>
    <numFmt numFmtId="166" formatCode="[&lt;=9999999]###\-####;\(###\)\ ###\-####"/>
    <numFmt numFmtId="167" formatCode="m/d/yy;@"/>
  </numFmts>
  <fonts count="24" x14ac:knownFonts="1">
    <font>
      <sz val="11"/>
      <color theme="1"/>
      <name val="Calibri"/>
      <family val="2"/>
      <scheme val="minor"/>
    </font>
    <font>
      <b/>
      <i/>
      <sz val="20"/>
      <color theme="1"/>
      <name val="Calibri"/>
      <family val="2"/>
      <scheme val="minor"/>
    </font>
    <font>
      <sz val="12"/>
      <color theme="1"/>
      <name val="Calibri"/>
      <family val="2"/>
      <scheme val="minor"/>
    </font>
    <font>
      <b/>
      <sz val="12"/>
      <color theme="1"/>
      <name val="Calibri"/>
      <family val="2"/>
      <scheme val="minor"/>
    </font>
    <font>
      <sz val="9"/>
      <color theme="1"/>
      <name val="Calibri"/>
      <family val="2"/>
      <scheme val="minor"/>
    </font>
    <font>
      <b/>
      <sz val="11"/>
      <color theme="1"/>
      <name val="Calibri"/>
      <family val="2"/>
      <scheme val="minor"/>
    </font>
    <font>
      <sz val="10"/>
      <name val="Arial"/>
      <family val="2"/>
    </font>
    <font>
      <b/>
      <sz val="14"/>
      <color theme="1"/>
      <name val="Calibri"/>
      <family val="2"/>
      <scheme val="minor"/>
    </font>
    <font>
      <sz val="14"/>
      <color theme="1"/>
      <name val="Calibri"/>
      <family val="2"/>
      <scheme val="minor"/>
    </font>
    <font>
      <b/>
      <sz val="16"/>
      <color theme="1"/>
      <name val="Calibri"/>
      <family val="2"/>
      <scheme val="minor"/>
    </font>
    <font>
      <sz val="7"/>
      <color theme="1"/>
      <name val="Calibri"/>
      <family val="2"/>
      <scheme val="minor"/>
    </font>
    <font>
      <sz val="10"/>
      <name val="Arial"/>
      <family val="2"/>
    </font>
    <font>
      <sz val="8"/>
      <color rgb="FF000000"/>
      <name val="Segoe UI"/>
      <family val="2"/>
    </font>
    <font>
      <sz val="8"/>
      <name val="Calibri"/>
      <family val="2"/>
      <scheme val="minor"/>
    </font>
    <font>
      <sz val="11"/>
      <color theme="1"/>
      <name val="Calibri"/>
      <family val="2"/>
      <scheme val="minor"/>
    </font>
    <font>
      <sz val="11"/>
      <color rgb="FFFF0000"/>
      <name val="Calibri"/>
      <family val="2"/>
      <scheme val="minor"/>
    </font>
    <font>
      <b/>
      <sz val="10"/>
      <color rgb="FFFF0000"/>
      <name val="Calibri"/>
      <family val="2"/>
      <scheme val="minor"/>
    </font>
    <font>
      <sz val="11"/>
      <name val="Arial"/>
      <family val="2"/>
    </font>
    <font>
      <sz val="10"/>
      <name val="Cambria"/>
      <family val="2"/>
      <scheme val="major"/>
    </font>
    <font>
      <b/>
      <sz val="12"/>
      <name val="Calibri"/>
      <family val="2"/>
      <scheme val="minor"/>
    </font>
    <font>
      <b/>
      <sz val="11"/>
      <color rgb="FFFF0000"/>
      <name val="Calibri"/>
      <family val="2"/>
      <scheme val="minor"/>
    </font>
    <font>
      <i/>
      <sz val="11"/>
      <color theme="1"/>
      <name val="Calibri"/>
      <family val="2"/>
      <scheme val="minor"/>
    </font>
    <font>
      <u/>
      <sz val="11"/>
      <color theme="10"/>
      <name val="Calibri"/>
      <family val="2"/>
      <scheme val="minor"/>
    </font>
    <font>
      <b/>
      <sz val="12"/>
      <color rgb="FFFF0000"/>
      <name val="Calibri"/>
      <family val="2"/>
      <scheme val="minor"/>
    </font>
  </fonts>
  <fills count="3">
    <fill>
      <patternFill patternType="none"/>
    </fill>
    <fill>
      <patternFill patternType="gray125"/>
    </fill>
    <fill>
      <patternFill patternType="solid">
        <fgColor theme="0" tint="-0.249977111117893"/>
        <bgColor indexed="64"/>
      </patternFill>
    </fill>
  </fills>
  <borders count="16">
    <border>
      <left/>
      <right/>
      <top/>
      <bottom/>
      <diagonal/>
    </border>
    <border>
      <left/>
      <right/>
      <top/>
      <bottom style="dashed">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diagonal/>
    </border>
  </borders>
  <cellStyleXfs count="6">
    <xf numFmtId="0" fontId="0" fillId="0" borderId="0"/>
    <xf numFmtId="0" fontId="6" fillId="0" borderId="0"/>
    <xf numFmtId="0" fontId="11" fillId="0" borderId="0"/>
    <xf numFmtId="44" fontId="14" fillId="0" borderId="0" applyFont="0" applyFill="0" applyBorder="0" applyAlignment="0" applyProtection="0"/>
    <xf numFmtId="0" fontId="17" fillId="0" borderId="0"/>
    <xf numFmtId="0" fontId="22" fillId="0" borderId="0" applyNumberFormat="0" applyFill="0" applyBorder="0" applyAlignment="0" applyProtection="0"/>
  </cellStyleXfs>
  <cellXfs count="182">
    <xf numFmtId="0" fontId="0" fillId="0" borderId="0" xfId="0"/>
    <xf numFmtId="0" fontId="0" fillId="0" borderId="0" xfId="0" applyAlignment="1">
      <alignment vertical="center"/>
    </xf>
    <xf numFmtId="0" fontId="0" fillId="0" borderId="1" xfId="0" applyBorder="1" applyAlignment="1">
      <alignment vertical="center"/>
    </xf>
    <xf numFmtId="0" fontId="0" fillId="0" borderId="14" xfId="0" applyBorder="1" applyAlignme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5" fillId="0" borderId="0" xfId="0" applyFont="1" applyAlignment="1">
      <alignment vertical="center"/>
    </xf>
    <xf numFmtId="4" fontId="0" fillId="0" borderId="0" xfId="0" applyNumberFormat="1" applyAlignment="1">
      <alignment vertical="center"/>
    </xf>
    <xf numFmtId="4" fontId="0" fillId="0" borderId="1" xfId="0" applyNumberFormat="1" applyBorder="1" applyAlignment="1">
      <alignment vertical="center"/>
    </xf>
    <xf numFmtId="4" fontId="0" fillId="0" borderId="14" xfId="0" applyNumberFormat="1" applyBorder="1" applyAlignment="1">
      <alignment vertical="center"/>
    </xf>
    <xf numFmtId="4" fontId="2" fillId="0" borderId="1" xfId="0" applyNumberFormat="1" applyFont="1" applyBorder="1" applyAlignment="1">
      <alignment horizontal="center" vertical="center"/>
    </xf>
    <xf numFmtId="0" fontId="1" fillId="0" borderId="0" xfId="0" applyFont="1" applyAlignment="1">
      <alignment vertical="center"/>
    </xf>
    <xf numFmtId="0" fontId="1" fillId="0" borderId="0" xfId="0" applyFont="1" applyAlignment="1">
      <alignment vertical="center" wrapText="1"/>
    </xf>
    <xf numFmtId="164" fontId="0" fillId="0" borderId="0" xfId="0" applyNumberFormat="1" applyAlignment="1">
      <alignment vertical="center"/>
    </xf>
    <xf numFmtId="0" fontId="0" fillId="0" borderId="3" xfId="0" applyBorder="1" applyAlignment="1" applyProtection="1">
      <alignment vertical="center"/>
      <protection locked="0"/>
    </xf>
    <xf numFmtId="0" fontId="0" fillId="0" borderId="0" xfId="0" applyAlignment="1">
      <alignment horizontal="center" vertical="center"/>
    </xf>
    <xf numFmtId="0" fontId="0" fillId="0" borderId="0" xfId="0" applyAlignment="1" applyProtection="1">
      <alignment horizontal="center" vertical="center"/>
      <protection locked="0"/>
    </xf>
    <xf numFmtId="0" fontId="0" fillId="0" borderId="0" xfId="0" quotePrefix="1" applyAlignment="1">
      <alignment horizontal="center" vertical="center"/>
    </xf>
    <xf numFmtId="164" fontId="0" fillId="0" borderId="0" xfId="0" applyNumberFormat="1" applyAlignment="1">
      <alignment horizontal="center" vertical="center"/>
    </xf>
    <xf numFmtId="164" fontId="0" fillId="0" borderId="0" xfId="0" quotePrefix="1" applyNumberFormat="1" applyAlignment="1">
      <alignment horizontal="center" vertical="center"/>
    </xf>
    <xf numFmtId="0" fontId="0" fillId="0" borderId="0" xfId="0" applyAlignment="1">
      <alignment vertical="center" wrapText="1"/>
    </xf>
    <xf numFmtId="0" fontId="1" fillId="0" borderId="0" xfId="0" applyFont="1" applyAlignment="1">
      <alignment horizontal="left" vertical="center" wrapText="1"/>
    </xf>
    <xf numFmtId="0" fontId="1" fillId="0" borderId="1" xfId="0" applyFont="1" applyBorder="1" applyAlignment="1">
      <alignment horizontal="left" vertical="center" wrapText="1"/>
    </xf>
    <xf numFmtId="0" fontId="0" fillId="2" borderId="0" xfId="0" applyFill="1" applyAlignment="1" applyProtection="1">
      <alignment horizontal="center" vertical="center"/>
      <protection locked="0"/>
    </xf>
    <xf numFmtId="0" fontId="0" fillId="2" borderId="0" xfId="0" quotePrefix="1" applyFill="1" applyAlignment="1">
      <alignment horizontal="center" vertical="center"/>
    </xf>
    <xf numFmtId="0" fontId="0" fillId="2" borderId="0" xfId="0" applyFill="1" applyAlignment="1">
      <alignment vertical="center"/>
    </xf>
    <xf numFmtId="0" fontId="0" fillId="2" borderId="0" xfId="0" applyFill="1" applyAlignment="1">
      <alignment horizontal="center" vertical="center"/>
    </xf>
    <xf numFmtId="164" fontId="0" fillId="2" borderId="0" xfId="0" applyNumberFormat="1" applyFill="1" applyAlignment="1">
      <alignment horizontal="center" vertical="center"/>
    </xf>
    <xf numFmtId="164" fontId="0" fillId="2" borderId="0" xfId="0" quotePrefix="1" applyNumberFormat="1" applyFill="1" applyAlignment="1">
      <alignment horizontal="center" vertical="center"/>
    </xf>
    <xf numFmtId="0" fontId="1" fillId="0" borderId="0" xfId="0" applyFont="1" applyAlignment="1">
      <alignment horizontal="center" vertical="center" wrapText="1"/>
    </xf>
    <xf numFmtId="0" fontId="0" fillId="0" borderId="1" xfId="0" applyBorder="1"/>
    <xf numFmtId="0" fontId="0" fillId="0" borderId="0" xfId="0" applyProtection="1">
      <protection locked="0"/>
    </xf>
    <xf numFmtId="0" fontId="0" fillId="0" borderId="0" xfId="0" applyAlignment="1">
      <alignment horizontal="center"/>
    </xf>
    <xf numFmtId="0" fontId="5" fillId="0" borderId="0" xfId="0" applyFont="1"/>
    <xf numFmtId="3" fontId="0" fillId="0" borderId="0" xfId="0" applyNumberFormat="1" applyAlignment="1" applyProtection="1">
      <alignment horizontal="center" shrinkToFit="1"/>
      <protection locked="0"/>
    </xf>
    <xf numFmtId="0" fontId="0" fillId="0" borderId="0" xfId="0" quotePrefix="1" applyAlignment="1">
      <alignment horizontal="center"/>
    </xf>
    <xf numFmtId="0" fontId="16" fillId="0" borderId="0" xfId="0" applyFont="1" applyAlignment="1">
      <alignment horizontal="center"/>
    </xf>
    <xf numFmtId="164" fontId="15" fillId="0" borderId="0" xfId="0" applyNumberFormat="1" applyFont="1" applyAlignment="1">
      <alignment horizontal="center"/>
    </xf>
    <xf numFmtId="44" fontId="0" fillId="0" borderId="0" xfId="3" applyFont="1"/>
    <xf numFmtId="164" fontId="0" fillId="0" borderId="0" xfId="0" applyNumberFormat="1" applyAlignment="1">
      <alignment horizontal="center"/>
    </xf>
    <xf numFmtId="164" fontId="0" fillId="0" borderId="0" xfId="0" quotePrefix="1" applyNumberFormat="1" applyAlignment="1">
      <alignment horizontal="right"/>
    </xf>
    <xf numFmtId="164" fontId="0" fillId="0" borderId="0" xfId="0" applyNumberFormat="1"/>
    <xf numFmtId="0" fontId="15" fillId="0" borderId="15" xfId="0" applyFont="1" applyBorder="1" applyAlignment="1">
      <alignment vertical="center"/>
    </xf>
    <xf numFmtId="0" fontId="15" fillId="0" borderId="0" xfId="0" applyFont="1" applyAlignment="1">
      <alignment vertical="center"/>
    </xf>
    <xf numFmtId="0" fontId="1" fillId="0" borderId="1" xfId="0" applyFont="1" applyBorder="1" applyAlignment="1">
      <alignment horizontal="center" vertical="center" wrapText="1"/>
    </xf>
    <xf numFmtId="0" fontId="20" fillId="0" borderId="15" xfId="0" applyFont="1" applyBorder="1" applyAlignment="1">
      <alignment vertical="center"/>
    </xf>
    <xf numFmtId="167" fontId="0" fillId="0" borderId="0" xfId="0" applyNumberFormat="1" applyAlignment="1" applyProtection="1">
      <alignment horizontal="center" vertical="center"/>
      <protection locked="0"/>
    </xf>
    <xf numFmtId="0" fontId="22" fillId="0" borderId="0" xfId="5"/>
    <xf numFmtId="0" fontId="0" fillId="0" borderId="3" xfId="0" applyBorder="1" applyAlignment="1" applyProtection="1">
      <alignment horizontal="center" vertical="center"/>
      <protection locked="0"/>
    </xf>
    <xf numFmtId="0" fontId="0" fillId="0" borderId="12" xfId="0" quotePrefix="1" applyBorder="1" applyAlignment="1">
      <alignment horizontal="center" vertical="center"/>
    </xf>
    <xf numFmtId="0" fontId="0" fillId="0" borderId="11" xfId="0" quotePrefix="1" applyBorder="1" applyAlignment="1">
      <alignment horizontal="center" vertical="center"/>
    </xf>
    <xf numFmtId="0" fontId="0" fillId="0" borderId="13" xfId="0" quotePrefix="1" applyBorder="1" applyAlignment="1">
      <alignment horizontal="center" vertical="center"/>
    </xf>
    <xf numFmtId="0" fontId="0" fillId="0" borderId="3" xfId="0" applyBorder="1" applyAlignment="1">
      <alignment vertical="center"/>
    </xf>
    <xf numFmtId="0" fontId="0" fillId="0" borderId="3" xfId="0" applyBorder="1" applyAlignment="1">
      <alignment horizontal="center" vertical="center"/>
    </xf>
    <xf numFmtId="164" fontId="0" fillId="0" borderId="3" xfId="0" applyNumberFormat="1" applyBorder="1" applyAlignment="1">
      <alignment horizontal="center" vertical="center"/>
    </xf>
    <xf numFmtId="164" fontId="0" fillId="0" borderId="3" xfId="0" quotePrefix="1" applyNumberFormat="1" applyBorder="1" applyAlignment="1">
      <alignment horizontal="center" vertical="center"/>
    </xf>
    <xf numFmtId="0" fontId="20" fillId="0" borderId="15" xfId="0" applyFont="1" applyBorder="1" applyAlignment="1">
      <alignment horizontal="left"/>
    </xf>
    <xf numFmtId="0" fontId="0" fillId="0" borderId="12" xfId="0" applyBorder="1" applyProtection="1">
      <protection locked="0"/>
    </xf>
    <xf numFmtId="0" fontId="0" fillId="0" borderId="13" xfId="0" applyBorder="1"/>
    <xf numFmtId="0" fontId="0" fillId="0" borderId="3" xfId="0" quotePrefix="1" applyBorder="1" applyAlignment="1">
      <alignment horizontal="center" vertical="center"/>
    </xf>
    <xf numFmtId="0" fontId="1" fillId="0" borderId="0" xfId="0" applyFont="1" applyAlignment="1">
      <alignment vertical="center"/>
    </xf>
    <xf numFmtId="0" fontId="0" fillId="0" borderId="0" xfId="0" applyAlignment="1">
      <alignment vertical="center"/>
    </xf>
    <xf numFmtId="0" fontId="3" fillId="0" borderId="0" xfId="0" applyFont="1" applyAlignment="1">
      <alignment horizontal="center" vertical="center"/>
    </xf>
    <xf numFmtId="0" fontId="0" fillId="0" borderId="3" xfId="0" applyBorder="1" applyAlignment="1">
      <alignment vertical="center" wrapText="1"/>
    </xf>
    <xf numFmtId="0" fontId="23" fillId="0" borderId="2" xfId="0" applyFont="1" applyBorder="1" applyAlignment="1">
      <alignment horizontal="center" vertical="center"/>
    </xf>
    <xf numFmtId="0" fontId="15" fillId="0" borderId="2" xfId="0" applyFont="1" applyBorder="1" applyAlignment="1">
      <alignment horizontal="center" vertical="center"/>
    </xf>
    <xf numFmtId="0" fontId="10" fillId="0" borderId="15" xfId="0" applyFont="1" applyBorder="1" applyAlignment="1">
      <alignment vertical="center" wrapText="1"/>
    </xf>
    <xf numFmtId="0" fontId="7" fillId="0" borderId="0" xfId="0" applyFont="1" applyAlignment="1">
      <alignment horizontal="center" vertical="center"/>
    </xf>
    <xf numFmtId="0" fontId="8" fillId="0" borderId="0" xfId="0" applyFont="1" applyAlignment="1">
      <alignment horizontal="center" vertical="center"/>
    </xf>
    <xf numFmtId="164" fontId="5" fillId="0" borderId="12" xfId="0" quotePrefix="1" applyNumberFormat="1" applyFont="1" applyBorder="1" applyAlignment="1">
      <alignment horizontal="center" vertical="center"/>
    </xf>
    <xf numFmtId="164" fontId="5" fillId="0" borderId="11" xfId="0" quotePrefix="1" applyNumberFormat="1" applyFont="1" applyBorder="1" applyAlignment="1">
      <alignment horizontal="center" vertical="center"/>
    </xf>
    <xf numFmtId="164" fontId="5" fillId="0" borderId="13" xfId="0" quotePrefix="1" applyNumberFormat="1" applyFont="1" applyBorder="1" applyAlignment="1">
      <alignment horizontal="center" vertical="center"/>
    </xf>
    <xf numFmtId="0" fontId="0" fillId="0" borderId="12" xfId="0" applyBorder="1" applyAlignment="1">
      <alignment horizontal="right" vertical="center"/>
    </xf>
    <xf numFmtId="0" fontId="0" fillId="0" borderId="11" xfId="0" applyBorder="1" applyAlignment="1">
      <alignment horizontal="right" vertical="center"/>
    </xf>
    <xf numFmtId="0" fontId="0" fillId="0" borderId="13" xfId="0" applyBorder="1" applyAlignment="1">
      <alignment horizontal="right" vertical="center"/>
    </xf>
    <xf numFmtId="0" fontId="9" fillId="0" borderId="12" xfId="0" applyFont="1" applyBorder="1" applyAlignment="1">
      <alignment horizontal="right" vertical="center"/>
    </xf>
    <xf numFmtId="0" fontId="9" fillId="0" borderId="11" xfId="0" applyFont="1" applyBorder="1" applyAlignment="1">
      <alignment horizontal="right" vertical="center"/>
    </xf>
    <xf numFmtId="0" fontId="9" fillId="0" borderId="13" xfId="0" applyFont="1" applyBorder="1" applyAlignment="1">
      <alignment horizontal="righ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0" fillId="0" borderId="12" xfId="0" applyBorder="1" applyAlignment="1">
      <alignment vertical="center"/>
    </xf>
    <xf numFmtId="0" fontId="0" fillId="0" borderId="11" xfId="0" applyBorder="1" applyAlignment="1">
      <alignment vertical="center"/>
    </xf>
    <xf numFmtId="0" fontId="0" fillId="0" borderId="13" xfId="0" applyBorder="1" applyAlignment="1">
      <alignment vertical="center"/>
    </xf>
    <xf numFmtId="0" fontId="0" fillId="0" borderId="12"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164" fontId="0" fillId="0" borderId="12" xfId="0" quotePrefix="1" applyNumberFormat="1" applyBorder="1" applyAlignment="1">
      <alignment horizontal="center" vertical="center"/>
    </xf>
    <xf numFmtId="164" fontId="0" fillId="0" borderId="11" xfId="0" quotePrefix="1" applyNumberFormat="1" applyBorder="1" applyAlignment="1">
      <alignment horizontal="center" vertical="center"/>
    </xf>
    <xf numFmtId="164" fontId="0" fillId="0" borderId="13" xfId="0" quotePrefix="1" applyNumberFormat="1" applyBorder="1" applyAlignment="1">
      <alignment horizontal="center" vertical="center"/>
    </xf>
    <xf numFmtId="0" fontId="0" fillId="0" borderId="12"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4" fillId="0" borderId="0" xfId="0" applyFont="1" applyAlignment="1">
      <alignment horizontal="center" vertical="center"/>
    </xf>
    <xf numFmtId="0" fontId="4" fillId="0" borderId="0" xfId="0" applyFont="1" applyAlignment="1">
      <alignment horizontal="center" vertical="center" wrapText="1"/>
    </xf>
    <xf numFmtId="0" fontId="5" fillId="0" borderId="3" xfId="0" applyFont="1" applyBorder="1" applyAlignment="1">
      <alignment horizontal="center" vertical="center"/>
    </xf>
    <xf numFmtId="4" fontId="5" fillId="0" borderId="3" xfId="0" applyNumberFormat="1" applyFont="1" applyBorder="1" applyAlignment="1">
      <alignment horizontal="center" vertical="center"/>
    </xf>
    <xf numFmtId="0" fontId="0" fillId="0" borderId="2"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166" fontId="0" fillId="0" borderId="2" xfId="0" applyNumberFormat="1" applyBorder="1" applyAlignment="1" applyProtection="1">
      <alignment horizontal="left" vertical="center"/>
      <protection locked="0"/>
    </xf>
    <xf numFmtId="0" fontId="0" fillId="0" borderId="0" xfId="0" applyAlignment="1">
      <alignment horizontal="center" vertical="center"/>
    </xf>
    <xf numFmtId="165" fontId="0" fillId="0" borderId="11" xfId="0" applyNumberFormat="1" applyBorder="1" applyAlignment="1" applyProtection="1">
      <alignment horizontal="center" vertical="center"/>
      <protection locked="0"/>
    </xf>
    <xf numFmtId="0" fontId="0" fillId="0" borderId="5" xfId="0" applyBorder="1" applyAlignment="1">
      <alignment horizontal="right" vertical="center"/>
    </xf>
    <xf numFmtId="0" fontId="0" fillId="0" borderId="2" xfId="0" applyBorder="1" applyAlignment="1" applyProtection="1">
      <alignment horizontal="left" vertical="center"/>
      <protection locked="0" hidden="1"/>
    </xf>
    <xf numFmtId="166" fontId="0" fillId="0" borderId="2" xfId="0" applyNumberFormat="1" applyBorder="1" applyAlignment="1" applyProtection="1">
      <alignment horizontal="left" vertical="center"/>
      <protection locked="0" hidden="1"/>
    </xf>
    <xf numFmtId="167" fontId="0" fillId="0" borderId="12" xfId="0" applyNumberFormat="1" applyBorder="1" applyAlignment="1" applyProtection="1">
      <alignment horizontal="center" vertical="center"/>
      <protection locked="0"/>
    </xf>
    <xf numFmtId="167" fontId="0" fillId="0" borderId="11" xfId="0" applyNumberFormat="1" applyBorder="1" applyAlignment="1" applyProtection="1">
      <alignment horizontal="center" vertical="center"/>
      <protection locked="0"/>
    </xf>
    <xf numFmtId="167" fontId="0" fillId="0" borderId="13" xfId="0" applyNumberFormat="1" applyBorder="1" applyAlignment="1" applyProtection="1">
      <alignment horizontal="center" vertical="center"/>
      <protection locked="0"/>
    </xf>
    <xf numFmtId="0" fontId="0" fillId="0" borderId="0" xfId="0" applyAlignment="1" applyProtection="1">
      <alignment horizontal="right" vertical="center"/>
      <protection hidden="1"/>
    </xf>
    <xf numFmtId="165" fontId="0" fillId="0" borderId="2" xfId="0" applyNumberFormat="1" applyBorder="1" applyAlignment="1" applyProtection="1">
      <alignment horizontal="center" vertical="center"/>
      <protection locked="0" hidden="1"/>
    </xf>
    <xf numFmtId="0" fontId="3" fillId="0" borderId="0" xfId="0" applyFont="1" applyAlignment="1">
      <alignment vertical="center"/>
    </xf>
    <xf numFmtId="0" fontId="0" fillId="0" borderId="2" xfId="0" applyBorder="1" applyAlignment="1" applyProtection="1">
      <alignment horizontal="center" vertical="center"/>
      <protection locked="0" hidden="1"/>
    </xf>
    <xf numFmtId="3" fontId="0" fillId="0" borderId="12" xfId="0" applyNumberFormat="1" applyBorder="1" applyAlignment="1" applyProtection="1">
      <alignment horizontal="center" shrinkToFit="1"/>
      <protection locked="0"/>
    </xf>
    <xf numFmtId="3" fontId="0" fillId="0" borderId="11" xfId="0" applyNumberFormat="1" applyBorder="1" applyAlignment="1" applyProtection="1">
      <alignment horizontal="center" shrinkToFit="1"/>
      <protection locked="0"/>
    </xf>
    <xf numFmtId="3" fontId="0" fillId="0" borderId="13" xfId="0" applyNumberFormat="1" applyBorder="1" applyAlignment="1" applyProtection="1">
      <alignment horizontal="center" shrinkToFit="1"/>
      <protection locked="0"/>
    </xf>
    <xf numFmtId="0" fontId="0" fillId="0" borderId="12" xfId="0" applyBorder="1" applyAlignment="1">
      <alignment horizontal="center"/>
    </xf>
    <xf numFmtId="0" fontId="0" fillId="0" borderId="11" xfId="0" applyBorder="1" applyAlignment="1">
      <alignment horizontal="center"/>
    </xf>
    <xf numFmtId="0" fontId="0" fillId="0" borderId="13" xfId="0" applyBorder="1" applyAlignment="1">
      <alignment horizontal="center"/>
    </xf>
    <xf numFmtId="164" fontId="0" fillId="0" borderId="12" xfId="0" applyNumberFormat="1" applyBorder="1" applyAlignment="1">
      <alignment horizontal="center"/>
    </xf>
    <xf numFmtId="164" fontId="0" fillId="0" borderId="11" xfId="0" applyNumberFormat="1" applyBorder="1" applyAlignment="1">
      <alignment horizontal="center"/>
    </xf>
    <xf numFmtId="164" fontId="0" fillId="0" borderId="13" xfId="0" applyNumberFormat="1" applyBorder="1" applyAlignment="1">
      <alignment horizontal="center"/>
    </xf>
    <xf numFmtId="164" fontId="0" fillId="0" borderId="12" xfId="0" quotePrefix="1" applyNumberFormat="1" applyBorder="1" applyAlignment="1">
      <alignment horizontal="right"/>
    </xf>
    <xf numFmtId="164" fontId="0" fillId="0" borderId="11" xfId="0" quotePrefix="1" applyNumberFormat="1" applyBorder="1" applyAlignment="1">
      <alignment horizontal="right"/>
    </xf>
    <xf numFmtId="164" fontId="0" fillId="0" borderId="13" xfId="0" quotePrefix="1" applyNumberFormat="1" applyBorder="1" applyAlignment="1">
      <alignment horizontal="right"/>
    </xf>
    <xf numFmtId="3" fontId="0" fillId="0" borderId="3" xfId="0" applyNumberFormat="1" applyBorder="1" applyAlignment="1" applyProtection="1">
      <alignment horizontal="center" shrinkToFit="1"/>
      <protection locked="0"/>
    </xf>
    <xf numFmtId="0" fontId="0" fillId="0" borderId="3" xfId="0" applyBorder="1" applyAlignment="1">
      <alignment horizontal="center"/>
    </xf>
    <xf numFmtId="164" fontId="0" fillId="0" borderId="3" xfId="0" applyNumberFormat="1" applyBorder="1" applyAlignment="1">
      <alignment horizontal="center"/>
    </xf>
    <xf numFmtId="164" fontId="0" fillId="0" borderId="3" xfId="0" quotePrefix="1" applyNumberFormat="1" applyBorder="1" applyAlignment="1">
      <alignment horizontal="right"/>
    </xf>
    <xf numFmtId="0" fontId="0" fillId="0" borderId="3" xfId="0" applyBorder="1" applyAlignment="1">
      <alignment wrapText="1"/>
    </xf>
    <xf numFmtId="164" fontId="0" fillId="0" borderId="3" xfId="0" quotePrefix="1" applyNumberFormat="1" applyBorder="1" applyAlignment="1">
      <alignment horizontal="right" shrinkToFit="1"/>
    </xf>
    <xf numFmtId="0" fontId="0" fillId="0" borderId="3" xfId="0" quotePrefix="1" applyBorder="1" applyAlignment="1">
      <alignment horizontal="center"/>
    </xf>
    <xf numFmtId="0" fontId="1" fillId="0" borderId="0" xfId="0" applyFont="1" applyAlignment="1">
      <alignment horizontal="center" vertical="center" wrapText="1"/>
    </xf>
    <xf numFmtId="0" fontId="0" fillId="0" borderId="0" xfId="0"/>
    <xf numFmtId="0" fontId="0" fillId="0" borderId="1" xfId="0" applyBorder="1"/>
    <xf numFmtId="164" fontId="5" fillId="0" borderId="12" xfId="0" quotePrefix="1" applyNumberFormat="1" applyFont="1" applyBorder="1" applyAlignment="1">
      <alignment horizontal="right" vertical="center"/>
    </xf>
    <xf numFmtId="164" fontId="5" fillId="0" borderId="11" xfId="0" quotePrefix="1" applyNumberFormat="1" applyFont="1" applyBorder="1" applyAlignment="1">
      <alignment horizontal="right" vertical="center"/>
    </xf>
    <xf numFmtId="164" fontId="5" fillId="0" borderId="13" xfId="0" quotePrefix="1" applyNumberFormat="1" applyFont="1" applyBorder="1" applyAlignment="1">
      <alignment horizontal="right" vertical="center"/>
    </xf>
    <xf numFmtId="164" fontId="0" fillId="0" borderId="3" xfId="0" quotePrefix="1" applyNumberFormat="1" applyBorder="1" applyAlignment="1">
      <alignment horizontal="center"/>
    </xf>
    <xf numFmtId="0" fontId="19" fillId="0" borderId="0" xfId="0" applyFont="1" applyAlignment="1">
      <alignment horizontal="center" wrapText="1"/>
    </xf>
    <xf numFmtId="0" fontId="19" fillId="0" borderId="0" xfId="0" applyFont="1" applyAlignment="1">
      <alignment horizontal="center"/>
    </xf>
    <xf numFmtId="0" fontId="0" fillId="0" borderId="12" xfId="0" applyBorder="1" applyAlignment="1">
      <alignment horizontal="right"/>
    </xf>
    <xf numFmtId="0" fontId="0" fillId="0" borderId="11" xfId="0" applyBorder="1" applyAlignment="1">
      <alignment horizontal="right"/>
    </xf>
    <xf numFmtId="0" fontId="0" fillId="0" borderId="13" xfId="0" applyBorder="1" applyAlignment="1">
      <alignment horizontal="right"/>
    </xf>
    <xf numFmtId="167" fontId="0" fillId="0" borderId="12" xfId="0" applyNumberFormat="1" applyBorder="1" applyAlignment="1" applyProtection="1">
      <alignment horizontal="center"/>
      <protection locked="0"/>
    </xf>
    <xf numFmtId="167" fontId="0" fillId="0" borderId="11" xfId="0" applyNumberFormat="1" applyBorder="1" applyAlignment="1" applyProtection="1">
      <alignment horizontal="center"/>
      <protection locked="0"/>
    </xf>
    <xf numFmtId="167" fontId="0" fillId="0" borderId="13" xfId="0" applyNumberFormat="1" applyBorder="1" applyAlignment="1" applyProtection="1">
      <alignment horizontal="center"/>
      <protection locked="0"/>
    </xf>
    <xf numFmtId="0" fontId="5" fillId="0" borderId="3" xfId="0" applyFont="1" applyBorder="1" applyAlignment="1">
      <alignment horizontal="center"/>
    </xf>
    <xf numFmtId="14" fontId="0" fillId="0" borderId="12" xfId="0" applyNumberFormat="1" applyBorder="1" applyProtection="1">
      <protection locked="0"/>
    </xf>
    <xf numFmtId="0" fontId="0" fillId="0" borderId="11" xfId="0" applyBorder="1" applyProtection="1">
      <protection locked="0"/>
    </xf>
    <xf numFmtId="0" fontId="0" fillId="0" borderId="13" xfId="0" applyBorder="1" applyProtection="1">
      <protection locked="0"/>
    </xf>
    <xf numFmtId="0" fontId="3" fillId="0" borderId="0" xfId="0" applyFont="1" applyAlignment="1">
      <alignment horizontal="center" wrapText="1"/>
    </xf>
    <xf numFmtId="0" fontId="3" fillId="0" borderId="0" xfId="0" applyFont="1" applyAlignment="1">
      <alignment horizontal="center"/>
    </xf>
    <xf numFmtId="0" fontId="0" fillId="0" borderId="0" xfId="0" applyAlignment="1">
      <alignment horizontal="center"/>
    </xf>
    <xf numFmtId="0" fontId="0" fillId="0" borderId="12"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2" xfId="0" applyBorder="1" applyAlignment="1" applyProtection="1">
      <alignment horizontal="center" vertical="center"/>
      <protection locked="0"/>
    </xf>
    <xf numFmtId="0" fontId="0" fillId="0" borderId="0" xfId="0" applyAlignment="1">
      <alignment horizontal="right" vertical="center"/>
    </xf>
    <xf numFmtId="165" fontId="0" fillId="0" borderId="2" xfId="0" applyNumberFormat="1" applyBorder="1" applyAlignment="1" applyProtection="1">
      <alignment horizontal="center" vertical="center"/>
      <protection locked="0"/>
    </xf>
    <xf numFmtId="0" fontId="3" fillId="0" borderId="0" xfId="0" applyFont="1"/>
    <xf numFmtId="1" fontId="18" fillId="0" borderId="3" xfId="4" applyNumberFormat="1" applyFont="1" applyBorder="1" applyAlignment="1" applyProtection="1">
      <alignment horizontal="center" vertical="center"/>
      <protection hidden="1"/>
    </xf>
    <xf numFmtId="0" fontId="18" fillId="0" borderId="3" xfId="4" applyFont="1" applyBorder="1" applyAlignment="1" applyProtection="1">
      <alignment horizontal="center" vertical="center"/>
      <protection hidden="1"/>
    </xf>
    <xf numFmtId="0" fontId="0" fillId="0" borderId="12" xfId="0" applyBorder="1"/>
    <xf numFmtId="0" fontId="0" fillId="0" borderId="11" xfId="0" applyBorder="1"/>
    <xf numFmtId="0" fontId="0" fillId="0" borderId="3" xfId="0" applyBorder="1"/>
    <xf numFmtId="3" fontId="0" fillId="0" borderId="3" xfId="0" applyNumberFormat="1" applyBorder="1" applyAlignment="1">
      <alignment horizontal="center" shrinkToFit="1"/>
    </xf>
    <xf numFmtId="0" fontId="5" fillId="0" borderId="3" xfId="0" applyFont="1" applyBorder="1"/>
    <xf numFmtId="164" fontId="0" fillId="0" borderId="12" xfId="0" quotePrefix="1" applyNumberFormat="1" applyBorder="1" applyAlignment="1">
      <alignment horizontal="right" shrinkToFit="1"/>
    </xf>
    <xf numFmtId="164" fontId="0" fillId="0" borderId="11" xfId="0" quotePrefix="1" applyNumberFormat="1" applyBorder="1" applyAlignment="1">
      <alignment horizontal="right" shrinkToFit="1"/>
    </xf>
    <xf numFmtId="164" fontId="0" fillId="0" borderId="13" xfId="0" quotePrefix="1" applyNumberFormat="1" applyBorder="1" applyAlignment="1">
      <alignment horizontal="right" shrinkToFit="1"/>
    </xf>
    <xf numFmtId="164" fontId="0" fillId="0" borderId="13" xfId="0" quotePrefix="1" applyNumberFormat="1" applyBorder="1" applyAlignment="1">
      <alignment horizontal="center"/>
    </xf>
    <xf numFmtId="164" fontId="0" fillId="0" borderId="12" xfId="0" quotePrefix="1" applyNumberFormat="1" applyBorder="1" applyAlignment="1">
      <alignment horizontal="center"/>
    </xf>
    <xf numFmtId="164" fontId="15" fillId="0" borderId="3" xfId="0" applyNumberFormat="1" applyFont="1" applyBorder="1" applyAlignment="1">
      <alignment horizontal="center"/>
    </xf>
    <xf numFmtId="0" fontId="16" fillId="0" borderId="0" xfId="0" applyFont="1" applyAlignment="1">
      <alignment horizontal="center" wrapText="1"/>
    </xf>
    <xf numFmtId="0" fontId="16" fillId="0" borderId="0" xfId="0" applyFont="1" applyAlignment="1">
      <alignment horizontal="center"/>
    </xf>
  </cellXfs>
  <cellStyles count="6">
    <cellStyle name="Currency" xfId="3" builtinId="4"/>
    <cellStyle name="Hyperlink" xfId="5" builtinId="8"/>
    <cellStyle name="Normal" xfId="0" builtinId="0"/>
    <cellStyle name="Normal 2" xfId="1" xr:uid="{00000000-0005-0000-0000-000001000000}"/>
    <cellStyle name="Normal 3" xfId="2" xr:uid="{00000000-0005-0000-0000-000002000000}"/>
    <cellStyle name="Normal 4" xfId="4" xr:uid="{1C7000B3-D103-4786-804F-73202352EBC1}"/>
  </cellStyles>
  <dxfs count="17">
    <dxf>
      <font>
        <color theme="0"/>
      </font>
    </dxf>
    <dxf>
      <font>
        <color theme="0"/>
      </font>
    </dxf>
    <dxf>
      <font>
        <color theme="0"/>
      </font>
    </dxf>
    <dxf>
      <font>
        <color theme="0"/>
      </font>
    </dxf>
    <dxf>
      <font>
        <color theme="0"/>
      </font>
    </dxf>
    <dxf>
      <font>
        <color theme="0"/>
      </font>
      <fill>
        <patternFill patternType="none">
          <bgColor auto="1"/>
        </patternFill>
      </fill>
    </dxf>
    <dxf>
      <font>
        <color theme="0"/>
      </font>
    </dxf>
    <dxf>
      <font>
        <color theme="0"/>
      </font>
    </dxf>
    <dxf>
      <font>
        <color theme="0"/>
      </font>
    </dxf>
    <dxf>
      <font>
        <color theme="0"/>
      </font>
    </dxf>
    <dxf>
      <font>
        <color theme="0"/>
      </font>
      <fill>
        <patternFill patternType="none">
          <bgColor auto="1"/>
        </patternFill>
      </fill>
    </dxf>
    <dxf>
      <font>
        <color theme="0"/>
      </font>
    </dxf>
    <dxf>
      <font>
        <color theme="0"/>
      </font>
    </dxf>
    <dxf>
      <font>
        <color theme="0"/>
      </font>
    </dxf>
    <dxf>
      <font>
        <color theme="0"/>
      </font>
    </dxf>
    <dxf>
      <font>
        <color theme="0"/>
      </font>
    </dxf>
    <dxf>
      <font>
        <color theme="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BJ$8" lockText="1" noThreeD="1"/>
</file>

<file path=xl/ctrlProps/ctrlProp2.xml><?xml version="1.0" encoding="utf-8"?>
<formControlPr xmlns="http://schemas.microsoft.com/office/spreadsheetml/2009/9/main" objectType="CheckBox" fmlaLink="$BJ$8" lockText="1" noThreeD="1"/>
</file>

<file path=xl/ctrlProps/ctrlProp3.xml><?xml version="1.0" encoding="utf-8"?>
<formControlPr xmlns="http://schemas.microsoft.com/office/spreadsheetml/2009/9/main" objectType="CheckBox" fmlaLink="$BU$27"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BU$32"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BJ$8"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51759</xdr:colOff>
      <xdr:row>104</xdr:row>
      <xdr:rowOff>25878</xdr:rowOff>
    </xdr:from>
    <xdr:to>
      <xdr:col>7</xdr:col>
      <xdr:colOff>36713</xdr:colOff>
      <xdr:row>104</xdr:row>
      <xdr:rowOff>492222</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834" t="18278" r="10672" b="17748"/>
        <a:stretch/>
      </xdr:blipFill>
      <xdr:spPr>
        <a:xfrm>
          <a:off x="172529" y="1000663"/>
          <a:ext cx="762913" cy="46634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40</xdr:col>
          <xdr:colOff>137160</xdr:colOff>
          <xdr:row>5</xdr:row>
          <xdr:rowOff>45720</xdr:rowOff>
        </xdr:from>
        <xdr:to>
          <xdr:col>52</xdr:col>
          <xdr:colOff>83820</xdr:colOff>
          <xdr:row>6</xdr:row>
          <xdr:rowOff>160020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Same as Ship to</a:t>
              </a:r>
            </a:p>
          </xdr:txBody>
        </xdr:sp>
        <xdr:clientData/>
      </xdr:twoCellAnchor>
    </mc:Choice>
    <mc:Fallback/>
  </mc:AlternateContent>
  <xdr:twoCellAnchor editAs="oneCell">
    <xdr:from>
      <xdr:col>2</xdr:col>
      <xdr:colOff>1</xdr:colOff>
      <xdr:row>1</xdr:row>
      <xdr:rowOff>1</xdr:rowOff>
    </xdr:from>
    <xdr:to>
      <xdr:col>11</xdr:col>
      <xdr:colOff>15241</xdr:colOff>
      <xdr:row>3</xdr:row>
      <xdr:rowOff>571501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228601" y="190501"/>
          <a:ext cx="1097280" cy="10058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51759</xdr:colOff>
      <xdr:row>46</xdr:row>
      <xdr:rowOff>25878</xdr:rowOff>
    </xdr:from>
    <xdr:to>
      <xdr:col>6</xdr:col>
      <xdr:colOff>61478</xdr:colOff>
      <xdr:row>48</xdr:row>
      <xdr:rowOff>111222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834" t="18278" r="10672" b="17748"/>
        <a:stretch/>
      </xdr:blipFill>
      <xdr:spPr>
        <a:xfrm>
          <a:off x="196539" y="14785818"/>
          <a:ext cx="733619" cy="451104"/>
        </a:xfrm>
        <a:prstGeom prst="rect">
          <a:avLst/>
        </a:prstGeom>
      </xdr:spPr>
    </xdr:pic>
    <xdr:clientData/>
  </xdr:twoCellAnchor>
  <xdr:twoCellAnchor>
    <xdr:from>
      <xdr:col>56</xdr:col>
      <xdr:colOff>38100</xdr:colOff>
      <xdr:row>3</xdr:row>
      <xdr:rowOff>76199</xdr:rowOff>
    </xdr:from>
    <xdr:to>
      <xdr:col>56</xdr:col>
      <xdr:colOff>83819</xdr:colOff>
      <xdr:row>3</xdr:row>
      <xdr:rowOff>121918</xdr:rowOff>
    </xdr:to>
    <xdr:sp macro="" textlink="">
      <xdr:nvSpPr>
        <xdr:cNvPr id="3" name="Rectangle 2">
          <a:extLst>
            <a:ext uri="{FF2B5EF4-FFF2-40B4-BE49-F238E27FC236}">
              <a16:creationId xmlns:a16="http://schemas.microsoft.com/office/drawing/2014/main" id="{00000000-0008-0000-0100-000003000000}"/>
            </a:ext>
          </a:extLst>
        </xdr:cNvPr>
        <xdr:cNvSpPr/>
      </xdr:nvSpPr>
      <xdr:spPr>
        <a:xfrm>
          <a:off x="8275320" y="914399"/>
          <a:ext cx="45719" cy="4571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40</xdr:col>
          <xdr:colOff>83820</xdr:colOff>
          <xdr:row>5</xdr:row>
          <xdr:rowOff>45720</xdr:rowOff>
        </xdr:from>
        <xdr:to>
          <xdr:col>51</xdr:col>
          <xdr:colOff>91440</xdr:colOff>
          <xdr:row>6</xdr:row>
          <xdr:rowOff>99060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Same as Ship to</a:t>
              </a:r>
            </a:p>
          </xdr:txBody>
        </xdr:sp>
        <xdr:clientData/>
      </xdr:twoCellAnchor>
    </mc:Choice>
    <mc:Fallback/>
  </mc:AlternateContent>
  <xdr:twoCellAnchor editAs="oneCell">
    <xdr:from>
      <xdr:col>1</xdr:col>
      <xdr:colOff>0</xdr:colOff>
      <xdr:row>0</xdr:row>
      <xdr:rowOff>91440</xdr:rowOff>
    </xdr:from>
    <xdr:to>
      <xdr:col>8</xdr:col>
      <xdr:colOff>83820</xdr:colOff>
      <xdr:row>4</xdr:row>
      <xdr:rowOff>167640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144780" y="91440"/>
          <a:ext cx="1097280" cy="109728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137160</xdr:colOff>
          <xdr:row>25</xdr:row>
          <xdr:rowOff>152400</xdr:rowOff>
        </xdr:from>
        <xdr:to>
          <xdr:col>7</xdr:col>
          <xdr:colOff>7620</xdr:colOff>
          <xdr:row>27</xdr:row>
          <xdr:rowOff>7620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26</xdr:row>
          <xdr:rowOff>129540</xdr:rowOff>
        </xdr:from>
        <xdr:to>
          <xdr:col>7</xdr:col>
          <xdr:colOff>7620</xdr:colOff>
          <xdr:row>28</xdr:row>
          <xdr:rowOff>38100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30</xdr:row>
          <xdr:rowOff>152400</xdr:rowOff>
        </xdr:from>
        <xdr:to>
          <xdr:col>7</xdr:col>
          <xdr:colOff>7620</xdr:colOff>
          <xdr:row>32</xdr:row>
          <xdr:rowOff>7620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129540</xdr:colOff>
          <xdr:row>31</xdr:row>
          <xdr:rowOff>152400</xdr:rowOff>
        </xdr:from>
        <xdr:to>
          <xdr:col>7</xdr:col>
          <xdr:colOff>0</xdr:colOff>
          <xdr:row>33</xdr:row>
          <xdr:rowOff>15240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51759</xdr:colOff>
      <xdr:row>71</xdr:row>
      <xdr:rowOff>25878</xdr:rowOff>
    </xdr:from>
    <xdr:to>
      <xdr:col>6</xdr:col>
      <xdr:colOff>61478</xdr:colOff>
      <xdr:row>73</xdr:row>
      <xdr:rowOff>111222</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834" t="18278" r="10672" b="17748"/>
        <a:stretch/>
      </xdr:blipFill>
      <xdr:spPr>
        <a:xfrm>
          <a:off x="196539" y="13498038"/>
          <a:ext cx="733619" cy="451104"/>
        </a:xfrm>
        <a:prstGeom prst="rect">
          <a:avLst/>
        </a:prstGeom>
      </xdr:spPr>
    </xdr:pic>
    <xdr:clientData/>
  </xdr:twoCellAnchor>
  <xdr:twoCellAnchor>
    <xdr:from>
      <xdr:col>56</xdr:col>
      <xdr:colOff>38100</xdr:colOff>
      <xdr:row>3</xdr:row>
      <xdr:rowOff>76199</xdr:rowOff>
    </xdr:from>
    <xdr:to>
      <xdr:col>56</xdr:col>
      <xdr:colOff>83819</xdr:colOff>
      <xdr:row>3</xdr:row>
      <xdr:rowOff>121918</xdr:rowOff>
    </xdr:to>
    <xdr:sp macro="" textlink="">
      <xdr:nvSpPr>
        <xdr:cNvPr id="3" name="Rectangle 2">
          <a:extLst>
            <a:ext uri="{FF2B5EF4-FFF2-40B4-BE49-F238E27FC236}">
              <a16:creationId xmlns:a16="http://schemas.microsoft.com/office/drawing/2014/main" id="{00000000-0008-0000-0200-000003000000}"/>
            </a:ext>
          </a:extLst>
        </xdr:cNvPr>
        <xdr:cNvSpPr/>
      </xdr:nvSpPr>
      <xdr:spPr>
        <a:xfrm>
          <a:off x="8260080" y="914399"/>
          <a:ext cx="45719" cy="4571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40</xdr:col>
          <xdr:colOff>83820</xdr:colOff>
          <xdr:row>5</xdr:row>
          <xdr:rowOff>45720</xdr:rowOff>
        </xdr:from>
        <xdr:to>
          <xdr:col>51</xdr:col>
          <xdr:colOff>7620</xdr:colOff>
          <xdr:row>6</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Same as Ship to</a:t>
              </a:r>
            </a:p>
          </xdr:txBody>
        </xdr:sp>
        <xdr:clientData/>
      </xdr:twoCellAnchor>
    </mc:Choice>
    <mc:Fallback/>
  </mc:AlternateContent>
  <xdr:twoCellAnchor editAs="oneCell">
    <xdr:from>
      <xdr:col>1</xdr:col>
      <xdr:colOff>0</xdr:colOff>
      <xdr:row>0</xdr:row>
      <xdr:rowOff>91440</xdr:rowOff>
    </xdr:from>
    <xdr:to>
      <xdr:col>8</xdr:col>
      <xdr:colOff>83820</xdr:colOff>
      <xdr:row>4</xdr:row>
      <xdr:rowOff>22860</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144780" y="91440"/>
          <a:ext cx="1097280" cy="10972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21%20-%20Shelf\Billing%20Docs\ORDER%20FORMS\CATALOG\2023\2023%20TN%20NEXT%20OF%20SPRING%202023%20PILOT%20WITH%20ENROLLMENTS%20FINAL.xlsx" TargetMode="External"/><Relationship Id="rId1" Type="http://schemas.openxmlformats.org/officeDocument/2006/relationships/externalLinkPath" Target="/21%20-%20Shelf/Billing%20Docs/ORDER%20FORMS/CATALOG/2023/2023%20TN%20NEXT%20OF%20SPRING%202023%20PILOT%20WITH%20ENROLLMENT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pwfs01.datarecognitioncorp.com\home$\jallen1\My%20Documents\SCORING\2019%20TerraNova%20Scoring%20Form%20%20Quotation%201-31-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rder Form"/>
      <sheetName val="Point of Contact"/>
      <sheetName val="Hierarchy"/>
      <sheetName val="Shipping"/>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oring Order Input Form"/>
      <sheetName val="Pre-Coding Quote"/>
      <sheetName val="Scoring &amp; Reporting Quote"/>
      <sheetName val="Scoring Pricing"/>
      <sheetName val="Master Test Grid"/>
      <sheetName val="Format Formula Sheet"/>
      <sheetName val="Quote - OLD"/>
      <sheetName val="Drop Down "/>
      <sheetName val="Drop Down2"/>
      <sheetName val="Info Dump"/>
      <sheetName val="Shipping"/>
      <sheetName val="Sheet1"/>
      <sheetName val="2019 TerraNova Scoring Form  Qu"/>
    </sheetNames>
    <sheetDataSet>
      <sheetData sheetId="0"/>
      <sheetData sheetId="1"/>
      <sheetData sheetId="2"/>
      <sheetData sheetId="3"/>
      <sheetData sheetId="4"/>
      <sheetData sheetId="5"/>
      <sheetData sheetId="6"/>
      <sheetData sheetId="7">
        <row r="1">
          <cell r="D1" t="str">
            <v>K</v>
          </cell>
        </row>
        <row r="2">
          <cell r="D2">
            <v>1</v>
          </cell>
        </row>
        <row r="3">
          <cell r="D3">
            <v>2</v>
          </cell>
        </row>
        <row r="4">
          <cell r="D4">
            <v>3</v>
          </cell>
        </row>
        <row r="5">
          <cell r="D5">
            <v>4</v>
          </cell>
        </row>
        <row r="6">
          <cell r="D6">
            <v>5</v>
          </cell>
        </row>
        <row r="7">
          <cell r="D7">
            <v>6</v>
          </cell>
        </row>
        <row r="8">
          <cell r="D8">
            <v>7</v>
          </cell>
        </row>
        <row r="9">
          <cell r="D9">
            <v>8</v>
          </cell>
        </row>
        <row r="10">
          <cell r="D10">
            <v>9</v>
          </cell>
        </row>
        <row r="11">
          <cell r="D11">
            <v>10</v>
          </cell>
        </row>
        <row r="12">
          <cell r="D12">
            <v>11</v>
          </cell>
        </row>
        <row r="13">
          <cell r="D13">
            <v>12</v>
          </cell>
        </row>
      </sheetData>
      <sheetData sheetId="8"/>
      <sheetData sheetId="9"/>
      <sheetData sheetId="10"/>
      <sheetData sheetId="11"/>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vmlDrawing" Target="../drawings/vmlDrawing2.vml"/><Relationship Id="rId7" Type="http://schemas.openxmlformats.org/officeDocument/2006/relationships/ctrlProp" Target="../ctrlProps/ctrlProp5.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7.xml"/></Relationships>
</file>

<file path=xl/worksheets/_rels/sheet4.xml.rels><?xml version="1.0" encoding="UTF-8" standalone="yes"?>
<Relationships xmlns="http://schemas.openxmlformats.org/package/2006/relationships"><Relationship Id="rId1" Type="http://schemas.openxmlformats.org/officeDocument/2006/relationships/hyperlink" Target="https://forms.gle/rSm76BMW6RyfjvHb7"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39997558519241921"/>
  </sheetPr>
  <dimension ref="A1:BT106"/>
  <sheetViews>
    <sheetView showGridLines="0" tabSelected="1" zoomScaleNormal="100" zoomScaleSheetLayoutView="100" workbookViewId="0">
      <selection activeCell="F57" sqref="F57:K57"/>
    </sheetView>
  </sheetViews>
  <sheetFormatPr defaultColWidth="1.6640625" defaultRowHeight="14.4" x14ac:dyDescent="0.3"/>
  <cols>
    <col min="1" max="2" width="1.6640625" style="1"/>
    <col min="3" max="3" width="2.44140625" style="1" customWidth="1"/>
    <col min="4" max="26" width="1.6640625" style="1"/>
    <col min="27" max="27" width="4.6640625" style="1" customWidth="1"/>
    <col min="28" max="29" width="1.6640625" style="1"/>
    <col min="30" max="30" width="17.33203125" style="1" customWidth="1"/>
    <col min="31" max="39" width="1.6640625" style="1"/>
    <col min="40" max="40" width="3.109375" style="1" customWidth="1"/>
    <col min="41" max="41" width="4.6640625" style="1" customWidth="1"/>
    <col min="42" max="48" width="1.6640625" style="1"/>
    <col min="49" max="49" width="2.44140625" style="1" customWidth="1"/>
    <col min="50" max="51" width="1.6640625" style="1"/>
    <col min="52" max="58" width="1.6640625" style="7"/>
    <col min="59" max="60" width="1.6640625" style="1"/>
    <col min="61" max="72" width="6.6640625" style="1" hidden="1" customWidth="1"/>
    <col min="73" max="16384" width="1.6640625" style="1"/>
  </cols>
  <sheetData>
    <row r="1" spans="2:62" ht="15" customHeight="1" x14ac:dyDescent="0.3">
      <c r="O1" s="12"/>
      <c r="P1" s="11"/>
      <c r="Q1" s="60" t="s">
        <v>196</v>
      </c>
      <c r="R1" s="61"/>
      <c r="S1" s="61"/>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21"/>
      <c r="BH1" s="21"/>
      <c r="BI1" s="21"/>
      <c r="BJ1" s="21"/>
    </row>
    <row r="2" spans="2:62" ht="15" customHeight="1" x14ac:dyDescent="0.3">
      <c r="O2" s="11"/>
      <c r="P2" s="1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21"/>
      <c r="BH2" s="21"/>
      <c r="BI2" s="21"/>
      <c r="BJ2" s="21"/>
    </row>
    <row r="3" spans="2:62" ht="19.2" customHeight="1" x14ac:dyDescent="0.3">
      <c r="O3" s="11"/>
      <c r="P3" s="1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21"/>
      <c r="BH3" s="21"/>
      <c r="BI3" s="21"/>
      <c r="BJ3" s="21"/>
    </row>
    <row r="4" spans="2:62" ht="48" customHeight="1" x14ac:dyDescent="0.3">
      <c r="O4" s="11"/>
      <c r="P4" s="1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1"/>
      <c r="BE4" s="61"/>
      <c r="BF4" s="61"/>
      <c r="BG4" s="21"/>
      <c r="BH4" s="21"/>
      <c r="BI4" s="21"/>
      <c r="BJ4" s="21"/>
    </row>
    <row r="5" spans="2:62" ht="6" customHeight="1" x14ac:dyDescent="0.3">
      <c r="B5" s="2"/>
      <c r="C5" s="2"/>
      <c r="D5" s="2"/>
      <c r="E5" s="2"/>
      <c r="F5" s="2"/>
      <c r="G5" s="2"/>
      <c r="H5" s="2"/>
      <c r="I5" s="2"/>
      <c r="J5" s="2"/>
      <c r="K5" s="2"/>
      <c r="L5" s="2"/>
      <c r="M5" s="2"/>
      <c r="N5" s="2"/>
      <c r="O5" s="2"/>
      <c r="P5" s="2"/>
      <c r="Q5" s="2"/>
      <c r="R5" s="2"/>
      <c r="S5" s="2"/>
      <c r="T5" s="2"/>
      <c r="U5" s="2"/>
      <c r="V5" s="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row>
    <row r="6" spans="2:62" ht="9.6" customHeight="1" x14ac:dyDescent="0.3"/>
    <row r="7" spans="2:62" ht="15.75" customHeight="1" x14ac:dyDescent="0.3">
      <c r="B7" s="116" t="s">
        <v>9</v>
      </c>
      <c r="C7" s="116"/>
      <c r="D7" s="116"/>
      <c r="E7" s="116"/>
      <c r="F7" s="116"/>
      <c r="G7" s="116"/>
      <c r="H7" s="116"/>
      <c r="I7" s="116"/>
      <c r="J7" s="116"/>
      <c r="K7" s="116"/>
      <c r="L7" s="116"/>
      <c r="AE7" s="116" t="s">
        <v>10</v>
      </c>
      <c r="AF7" s="116"/>
      <c r="AG7" s="116"/>
      <c r="AH7" s="116"/>
      <c r="AI7" s="116"/>
      <c r="AJ7" s="116"/>
      <c r="AK7" s="116"/>
      <c r="AL7" s="116"/>
      <c r="AM7" s="116"/>
      <c r="AN7" s="116"/>
      <c r="AO7" s="116"/>
      <c r="AZ7" s="13"/>
      <c r="BA7" s="1"/>
      <c r="BB7" s="1"/>
      <c r="BC7" s="1"/>
      <c r="BD7" s="1"/>
      <c r="BE7" s="1"/>
      <c r="BF7" s="1"/>
    </row>
    <row r="8" spans="2:62" ht="15" customHeight="1" x14ac:dyDescent="0.3">
      <c r="B8" s="61" t="s">
        <v>0</v>
      </c>
      <c r="C8" s="61"/>
      <c r="D8" s="61"/>
      <c r="E8" s="61"/>
      <c r="F8" s="61"/>
      <c r="G8" s="61"/>
      <c r="H8" s="61"/>
      <c r="I8" s="61"/>
      <c r="J8" s="61"/>
      <c r="K8" s="61"/>
      <c r="L8" s="61"/>
      <c r="M8" s="103"/>
      <c r="N8" s="103"/>
      <c r="O8" s="103"/>
      <c r="P8" s="103"/>
      <c r="Q8" s="103"/>
      <c r="R8" s="103"/>
      <c r="S8" s="103"/>
      <c r="T8" s="103"/>
      <c r="U8" s="103"/>
      <c r="V8" s="103"/>
      <c r="W8" s="103"/>
      <c r="X8" s="103"/>
      <c r="Y8" s="103"/>
      <c r="Z8" s="103"/>
      <c r="AA8" s="103"/>
      <c r="AB8" s="103"/>
      <c r="AC8" s="103"/>
      <c r="AE8" s="61" t="s">
        <v>0</v>
      </c>
      <c r="AF8" s="61"/>
      <c r="AG8" s="61"/>
      <c r="AH8" s="61"/>
      <c r="AI8" s="61"/>
      <c r="AJ8" s="61"/>
      <c r="AK8" s="61"/>
      <c r="AL8" s="61"/>
      <c r="AM8" s="61"/>
      <c r="AN8" s="61"/>
      <c r="AO8" s="61"/>
      <c r="AP8" s="109" t="str">
        <f>IF(BJ8=FALSE,"",M8)</f>
        <v/>
      </c>
      <c r="AQ8" s="109"/>
      <c r="AR8" s="109"/>
      <c r="AS8" s="109"/>
      <c r="AT8" s="109"/>
      <c r="AU8" s="109"/>
      <c r="AV8" s="109"/>
      <c r="AW8" s="109"/>
      <c r="AX8" s="109"/>
      <c r="AY8" s="109"/>
      <c r="AZ8" s="109"/>
      <c r="BA8" s="109"/>
      <c r="BB8" s="109"/>
      <c r="BC8" s="109"/>
      <c r="BD8" s="109"/>
      <c r="BE8" s="109"/>
      <c r="BF8" s="109"/>
      <c r="BJ8" s="14" t="b">
        <v>0</v>
      </c>
    </row>
    <row r="9" spans="2:62" ht="15" customHeight="1" x14ac:dyDescent="0.3">
      <c r="B9" s="61" t="s">
        <v>1</v>
      </c>
      <c r="C9" s="61"/>
      <c r="D9" s="61"/>
      <c r="E9" s="61"/>
      <c r="F9" s="61"/>
      <c r="G9" s="61"/>
      <c r="H9" s="61"/>
      <c r="I9" s="61"/>
      <c r="J9" s="61"/>
      <c r="K9" s="61"/>
      <c r="L9" s="61"/>
      <c r="M9" s="104"/>
      <c r="N9" s="104"/>
      <c r="O9" s="104"/>
      <c r="P9" s="104"/>
      <c r="Q9" s="104"/>
      <c r="R9" s="104"/>
      <c r="S9" s="104"/>
      <c r="T9" s="104"/>
      <c r="U9" s="104"/>
      <c r="V9" s="104"/>
      <c r="W9" s="104"/>
      <c r="X9" s="104"/>
      <c r="Y9" s="104"/>
      <c r="Z9" s="104"/>
      <c r="AA9" s="104"/>
      <c r="AB9" s="104"/>
      <c r="AC9" s="104"/>
      <c r="AE9" s="61" t="s">
        <v>1</v>
      </c>
      <c r="AF9" s="61"/>
      <c r="AG9" s="61"/>
      <c r="AH9" s="61"/>
      <c r="AI9" s="61"/>
      <c r="AJ9" s="61"/>
      <c r="AK9" s="61"/>
      <c r="AL9" s="61"/>
      <c r="AM9" s="61"/>
      <c r="AN9" s="61"/>
      <c r="AO9" s="61"/>
      <c r="AP9" s="109" t="str">
        <f>IF(BJ8=FALSE,"",M9)</f>
        <v/>
      </c>
      <c r="AQ9" s="109"/>
      <c r="AR9" s="109"/>
      <c r="AS9" s="109"/>
      <c r="AT9" s="109"/>
      <c r="AU9" s="109"/>
      <c r="AV9" s="109"/>
      <c r="AW9" s="109"/>
      <c r="AX9" s="109"/>
      <c r="AY9" s="109"/>
      <c r="AZ9" s="109"/>
      <c r="BA9" s="109"/>
      <c r="BB9" s="109"/>
      <c r="BC9" s="109"/>
      <c r="BD9" s="109"/>
      <c r="BE9" s="109"/>
      <c r="BF9" s="109"/>
    </row>
    <row r="10" spans="2:62" ht="15" customHeight="1" x14ac:dyDescent="0.3">
      <c r="B10" s="61" t="s">
        <v>8</v>
      </c>
      <c r="C10" s="61"/>
      <c r="D10" s="61"/>
      <c r="E10" s="61"/>
      <c r="F10" s="61"/>
      <c r="G10" s="61"/>
      <c r="H10" s="61"/>
      <c r="I10" s="61"/>
      <c r="J10" s="61"/>
      <c r="K10" s="61"/>
      <c r="L10" s="61"/>
      <c r="M10" s="104"/>
      <c r="N10" s="104"/>
      <c r="O10" s="104"/>
      <c r="P10" s="104"/>
      <c r="Q10" s="104"/>
      <c r="R10" s="104"/>
      <c r="S10" s="104"/>
      <c r="T10" s="104"/>
      <c r="U10" s="104"/>
      <c r="V10" s="104"/>
      <c r="W10" s="104"/>
      <c r="X10" s="104"/>
      <c r="Y10" s="104"/>
      <c r="Z10" s="104"/>
      <c r="AA10" s="104"/>
      <c r="AB10" s="104"/>
      <c r="AC10" s="104"/>
      <c r="AE10" s="61" t="s">
        <v>29</v>
      </c>
      <c r="AF10" s="61"/>
      <c r="AG10" s="61"/>
      <c r="AH10" s="61"/>
      <c r="AI10" s="61"/>
      <c r="AJ10" s="61"/>
      <c r="AK10" s="61"/>
      <c r="AL10" s="61"/>
      <c r="AM10" s="61"/>
      <c r="AN10" s="61"/>
      <c r="AO10" s="61"/>
      <c r="AP10" s="109" t="str">
        <f>IF(BJ8=FALSE,"",M10)</f>
        <v/>
      </c>
      <c r="AQ10" s="109"/>
      <c r="AR10" s="109"/>
      <c r="AS10" s="109"/>
      <c r="AT10" s="109"/>
      <c r="AU10" s="109"/>
      <c r="AV10" s="109"/>
      <c r="AW10" s="109"/>
      <c r="AX10" s="109"/>
      <c r="AY10" s="109"/>
      <c r="AZ10" s="109"/>
      <c r="BA10" s="109"/>
      <c r="BB10" s="109"/>
      <c r="BC10" s="109"/>
      <c r="BD10" s="109"/>
      <c r="BE10" s="109"/>
      <c r="BF10" s="109"/>
    </row>
    <row r="11" spans="2:62" ht="15" customHeight="1" x14ac:dyDescent="0.3">
      <c r="B11" s="61" t="s">
        <v>4</v>
      </c>
      <c r="C11" s="61"/>
      <c r="D11" s="61"/>
      <c r="E11" s="61"/>
      <c r="F11" s="61"/>
      <c r="G11" s="61"/>
      <c r="H11" s="61"/>
      <c r="I11" s="61"/>
      <c r="J11" s="61"/>
      <c r="K11" s="61"/>
      <c r="L11" s="61"/>
      <c r="M11" s="104"/>
      <c r="N11" s="104"/>
      <c r="O11" s="104"/>
      <c r="P11" s="104"/>
      <c r="Q11" s="104"/>
      <c r="R11" s="104"/>
      <c r="S11" s="104"/>
      <c r="T11" s="104"/>
      <c r="U11" s="104"/>
      <c r="V11" s="104"/>
      <c r="W11" s="104"/>
      <c r="X11" s="104"/>
      <c r="Y11" s="104"/>
      <c r="Z11" s="104"/>
      <c r="AA11" s="104"/>
      <c r="AB11" s="104"/>
      <c r="AC11" s="104"/>
      <c r="AE11" s="61" t="s">
        <v>4</v>
      </c>
      <c r="AF11" s="61"/>
      <c r="AG11" s="61"/>
      <c r="AH11" s="61"/>
      <c r="AI11" s="61"/>
      <c r="AJ11" s="61"/>
      <c r="AK11" s="61"/>
      <c r="AL11" s="61"/>
      <c r="AM11" s="61"/>
      <c r="AN11" s="61"/>
      <c r="AO11" s="61"/>
      <c r="AP11" s="109" t="str">
        <f>IF(BJ8=FALSE,"",M11)</f>
        <v/>
      </c>
      <c r="AQ11" s="109"/>
      <c r="AR11" s="109"/>
      <c r="AS11" s="109"/>
      <c r="AT11" s="109"/>
      <c r="AU11" s="109"/>
      <c r="AV11" s="109"/>
      <c r="AW11" s="109"/>
      <c r="AX11" s="109"/>
      <c r="AY11" s="109"/>
      <c r="AZ11" s="109"/>
      <c r="BA11" s="109"/>
      <c r="BB11" s="109"/>
      <c r="BC11" s="109"/>
      <c r="BD11" s="109"/>
      <c r="BE11" s="109"/>
      <c r="BF11" s="109"/>
    </row>
    <row r="12" spans="2:62" ht="15" customHeight="1" x14ac:dyDescent="0.3">
      <c r="B12" s="61" t="s">
        <v>5</v>
      </c>
      <c r="C12" s="61"/>
      <c r="D12" s="61"/>
      <c r="E12" s="61"/>
      <c r="F12" s="61"/>
      <c r="G12" s="61"/>
      <c r="H12" s="61"/>
      <c r="I12" s="61"/>
      <c r="J12" s="61"/>
      <c r="K12" s="61"/>
      <c r="L12" s="61"/>
      <c r="M12" s="97"/>
      <c r="N12" s="97"/>
      <c r="O12" s="97"/>
      <c r="P12" s="97"/>
      <c r="Q12" s="108" t="s">
        <v>6</v>
      </c>
      <c r="R12" s="108"/>
      <c r="S12" s="108"/>
      <c r="T12" s="108"/>
      <c r="U12" s="108"/>
      <c r="V12" s="108"/>
      <c r="W12" s="107"/>
      <c r="X12" s="107"/>
      <c r="Y12" s="107"/>
      <c r="Z12" s="107"/>
      <c r="AA12" s="107"/>
      <c r="AB12" s="107"/>
      <c r="AC12" s="107"/>
      <c r="AE12" s="61" t="s">
        <v>5</v>
      </c>
      <c r="AF12" s="61"/>
      <c r="AG12" s="61"/>
      <c r="AH12" s="61"/>
      <c r="AI12" s="61"/>
      <c r="AJ12" s="61"/>
      <c r="AK12" s="61"/>
      <c r="AL12" s="61"/>
      <c r="AM12" s="61"/>
      <c r="AN12" s="61"/>
      <c r="AO12" s="61"/>
      <c r="AP12" s="117" t="str">
        <f>IF(BJ8=FALSE,"",M12)</f>
        <v/>
      </c>
      <c r="AQ12" s="117"/>
      <c r="AR12" s="117"/>
      <c r="AS12" s="117"/>
      <c r="AT12" s="114" t="s">
        <v>6</v>
      </c>
      <c r="AU12" s="114"/>
      <c r="AV12" s="114"/>
      <c r="AW12" s="114"/>
      <c r="AX12" s="114"/>
      <c r="AY12" s="114"/>
      <c r="AZ12" s="115" t="str">
        <f>IF(BJ8=FALSE,"",W12)</f>
        <v/>
      </c>
      <c r="BA12" s="115"/>
      <c r="BB12" s="115"/>
      <c r="BC12" s="115"/>
      <c r="BD12" s="115"/>
      <c r="BE12" s="115"/>
      <c r="BF12" s="115"/>
    </row>
    <row r="13" spans="2:62" ht="15" customHeight="1" x14ac:dyDescent="0.3">
      <c r="B13" s="61" t="s">
        <v>2</v>
      </c>
      <c r="C13" s="61"/>
      <c r="D13" s="61"/>
      <c r="E13" s="61"/>
      <c r="F13" s="61"/>
      <c r="G13" s="61"/>
      <c r="H13" s="61"/>
      <c r="I13" s="61"/>
      <c r="J13" s="61"/>
      <c r="K13" s="61"/>
      <c r="L13" s="61"/>
      <c r="M13" s="105"/>
      <c r="N13" s="105"/>
      <c r="O13" s="105"/>
      <c r="P13" s="105"/>
      <c r="Q13" s="105"/>
      <c r="R13" s="105"/>
      <c r="S13" s="105"/>
      <c r="T13" s="105"/>
      <c r="U13" s="105"/>
      <c r="V13" s="105"/>
      <c r="W13" s="105"/>
      <c r="X13" s="105"/>
      <c r="Y13" s="105"/>
      <c r="Z13" s="105"/>
      <c r="AA13" s="105"/>
      <c r="AB13" s="105"/>
      <c r="AC13" s="105"/>
      <c r="AE13" s="61" t="s">
        <v>2</v>
      </c>
      <c r="AF13" s="61"/>
      <c r="AG13" s="61"/>
      <c r="AH13" s="61"/>
      <c r="AI13" s="61"/>
      <c r="AJ13" s="61"/>
      <c r="AK13" s="61"/>
      <c r="AL13" s="61"/>
      <c r="AM13" s="61"/>
      <c r="AN13" s="61"/>
      <c r="AO13" s="61"/>
      <c r="AP13" s="110" t="str">
        <f>IF(BJ8=FALSE,"",M13)</f>
        <v/>
      </c>
      <c r="AQ13" s="110"/>
      <c r="AR13" s="110"/>
      <c r="AS13" s="110"/>
      <c r="AT13" s="110"/>
      <c r="AU13" s="110"/>
      <c r="AV13" s="110"/>
      <c r="AW13" s="110"/>
      <c r="AX13" s="110"/>
      <c r="AY13" s="110"/>
      <c r="AZ13" s="110"/>
      <c r="BA13" s="110"/>
      <c r="BB13" s="110"/>
      <c r="BC13" s="110"/>
      <c r="BD13" s="110"/>
      <c r="BE13" s="110"/>
      <c r="BF13" s="110"/>
    </row>
    <row r="14" spans="2:62" ht="15" customHeight="1" x14ac:dyDescent="0.3">
      <c r="B14" s="61" t="s">
        <v>7</v>
      </c>
      <c r="C14" s="61"/>
      <c r="D14" s="61"/>
      <c r="E14" s="61"/>
      <c r="F14" s="61"/>
      <c r="G14" s="61"/>
      <c r="H14" s="61"/>
      <c r="I14" s="61"/>
      <c r="J14" s="61"/>
      <c r="K14" s="61"/>
      <c r="L14" s="61"/>
      <c r="M14" s="104"/>
      <c r="N14" s="104"/>
      <c r="O14" s="104"/>
      <c r="P14" s="104"/>
      <c r="Q14" s="104"/>
      <c r="R14" s="104"/>
      <c r="S14" s="104"/>
      <c r="T14" s="104"/>
      <c r="U14" s="104"/>
      <c r="V14" s="104"/>
      <c r="W14" s="104"/>
      <c r="X14" s="104"/>
      <c r="Y14" s="104"/>
      <c r="Z14" s="104"/>
      <c r="AA14" s="104"/>
      <c r="AB14" s="104"/>
      <c r="AC14" s="104"/>
      <c r="AE14" s="61" t="s">
        <v>3</v>
      </c>
      <c r="AF14" s="61"/>
      <c r="AG14" s="61"/>
      <c r="AH14" s="61"/>
      <c r="AI14" s="61"/>
      <c r="AJ14" s="61"/>
      <c r="AK14" s="61"/>
      <c r="AL14" s="61"/>
      <c r="AM14" s="61"/>
      <c r="AN14" s="61"/>
      <c r="AO14" s="61"/>
      <c r="AP14" s="109" t="str">
        <f>IF(BJ8=FALSE,"",M14)</f>
        <v/>
      </c>
      <c r="AQ14" s="109"/>
      <c r="AR14" s="109"/>
      <c r="AS14" s="109"/>
      <c r="AT14" s="109"/>
      <c r="AU14" s="109"/>
      <c r="AV14" s="109"/>
      <c r="AW14" s="109"/>
      <c r="AX14" s="109"/>
      <c r="AY14" s="109"/>
      <c r="AZ14" s="109"/>
      <c r="BA14" s="109"/>
      <c r="BB14" s="109"/>
      <c r="BC14" s="109"/>
      <c r="BD14" s="109"/>
      <c r="BE14" s="109"/>
      <c r="BF14" s="109"/>
    </row>
    <row r="15" spans="2:62" ht="6" customHeight="1" x14ac:dyDescent="0.3">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8"/>
      <c r="BA15" s="8"/>
      <c r="BB15" s="8"/>
      <c r="BC15" s="8"/>
      <c r="BD15" s="8"/>
      <c r="BE15" s="8"/>
      <c r="BF15" s="8"/>
    </row>
    <row r="16" spans="2:62" ht="18" customHeight="1" x14ac:dyDescent="0.3">
      <c r="B16" s="45" t="s">
        <v>149</v>
      </c>
      <c r="C16" s="42"/>
      <c r="D16" s="42"/>
      <c r="E16" s="42"/>
      <c r="F16" s="42"/>
      <c r="G16" s="42"/>
      <c r="H16" s="42"/>
      <c r="I16" s="42"/>
      <c r="J16" s="42"/>
      <c r="K16" s="42"/>
      <c r="L16" s="42"/>
      <c r="M16" s="42"/>
      <c r="N16" s="42"/>
      <c r="O16" s="42"/>
      <c r="P16" s="42"/>
      <c r="Q16" s="42"/>
      <c r="R16" s="42"/>
      <c r="S16" s="43"/>
      <c r="T16" s="43"/>
      <c r="U16" s="43"/>
      <c r="V16" s="43"/>
      <c r="W16" s="43"/>
      <c r="X16" s="43"/>
      <c r="Y16" s="43"/>
      <c r="Z16" s="43"/>
    </row>
    <row r="17" spans="2:58" x14ac:dyDescent="0.3">
      <c r="B17" s="106" t="s">
        <v>20</v>
      </c>
      <c r="C17" s="106"/>
      <c r="D17" s="106"/>
      <c r="E17" s="106"/>
      <c r="F17" s="96"/>
      <c r="G17" s="97"/>
      <c r="H17" s="97"/>
      <c r="I17" s="97"/>
      <c r="J17" s="97"/>
      <c r="K17" s="97"/>
      <c r="L17" s="97"/>
      <c r="M17" s="97"/>
      <c r="N17" s="97"/>
      <c r="O17" s="97"/>
      <c r="P17" s="97"/>
      <c r="Q17" s="97"/>
      <c r="R17" s="98"/>
      <c r="T17" s="106" t="s">
        <v>18</v>
      </c>
      <c r="U17" s="106"/>
      <c r="V17" s="106"/>
      <c r="W17" s="106"/>
      <c r="X17" s="106"/>
      <c r="Y17" s="96"/>
      <c r="Z17" s="97"/>
      <c r="AA17" s="97"/>
      <c r="AB17" s="97"/>
      <c r="AC17" s="97"/>
      <c r="AD17" s="97"/>
      <c r="AE17" s="97"/>
      <c r="AF17" s="97"/>
      <c r="AG17" s="97"/>
      <c r="AH17" s="97"/>
      <c r="AI17" s="97"/>
      <c r="AJ17" s="97"/>
      <c r="AK17" s="98"/>
      <c r="AM17" s="106" t="s">
        <v>19</v>
      </c>
      <c r="AN17" s="106"/>
      <c r="AO17" s="106"/>
      <c r="AP17" s="106"/>
      <c r="AQ17" s="106"/>
      <c r="AR17" s="106"/>
      <c r="AS17" s="106"/>
      <c r="AT17" s="111"/>
      <c r="AU17" s="112"/>
      <c r="AV17" s="112"/>
      <c r="AW17" s="112"/>
      <c r="AX17" s="112"/>
      <c r="AY17" s="112"/>
      <c r="AZ17" s="112"/>
      <c r="BA17" s="112"/>
      <c r="BB17" s="112"/>
      <c r="BC17" s="112"/>
      <c r="BD17" s="112"/>
      <c r="BE17" s="112"/>
      <c r="BF17" s="113"/>
    </row>
    <row r="18" spans="2:58" x14ac:dyDescent="0.3">
      <c r="B18" s="15"/>
      <c r="C18" s="15"/>
      <c r="D18" s="15"/>
      <c r="E18" s="15"/>
      <c r="F18" s="16"/>
      <c r="G18" s="16"/>
      <c r="H18" s="16"/>
      <c r="I18" s="16"/>
      <c r="J18" s="16"/>
      <c r="K18" s="16"/>
      <c r="L18" s="16"/>
      <c r="M18" s="16"/>
      <c r="N18" s="16"/>
      <c r="O18" s="16"/>
      <c r="P18" s="16"/>
      <c r="Q18" s="16"/>
      <c r="R18" s="16"/>
      <c r="T18" s="15"/>
      <c r="U18" s="15"/>
      <c r="V18" s="15"/>
      <c r="W18" s="15"/>
      <c r="X18" s="15"/>
      <c r="Y18" s="16"/>
      <c r="Z18" s="16"/>
      <c r="AA18" s="16"/>
      <c r="AB18" s="16"/>
      <c r="AC18" s="16"/>
      <c r="AD18" s="16"/>
      <c r="AE18" s="16"/>
      <c r="AF18" s="16"/>
      <c r="AG18" s="16"/>
      <c r="AH18" s="16"/>
      <c r="AI18" s="16"/>
      <c r="AJ18" s="16"/>
      <c r="AK18" s="16"/>
      <c r="AM18" s="15"/>
      <c r="AN18" s="15"/>
      <c r="AO18" s="15"/>
      <c r="AP18" s="15"/>
      <c r="AQ18" s="15"/>
      <c r="AR18" s="15"/>
      <c r="AS18" s="15"/>
      <c r="AT18" s="46"/>
      <c r="AU18" s="46"/>
      <c r="AV18" s="46"/>
      <c r="AW18" s="46"/>
      <c r="AX18" s="46"/>
      <c r="AY18" s="46"/>
      <c r="AZ18" s="46"/>
      <c r="BA18" s="46"/>
      <c r="BB18" s="46"/>
      <c r="BC18" s="46"/>
      <c r="BD18" s="46"/>
      <c r="BE18" s="46"/>
      <c r="BF18" s="46"/>
    </row>
    <row r="19" spans="2:58" s="32" customFormat="1" x14ac:dyDescent="0.3">
      <c r="B19" s="56" t="s">
        <v>176</v>
      </c>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row>
    <row r="20" spans="2:58" s="32" customFormat="1" x14ac:dyDescent="0.3">
      <c r="B20" s="56" t="s">
        <v>177</v>
      </c>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row>
    <row r="21" spans="2:58" customFormat="1" ht="24.6" customHeight="1" x14ac:dyDescent="0.3">
      <c r="B21" s="57"/>
      <c r="C21" s="58"/>
      <c r="D21" t="s">
        <v>178</v>
      </c>
    </row>
    <row r="22" spans="2:58" ht="5.4" customHeight="1" x14ac:dyDescent="0.3">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8"/>
      <c r="BA22" s="8"/>
      <c r="BB22" s="8"/>
      <c r="BC22" s="8"/>
      <c r="BD22" s="8"/>
      <c r="BE22" s="8"/>
      <c r="BF22" s="8"/>
    </row>
    <row r="23" spans="2:58" ht="9" customHeight="1" x14ac:dyDescent="0.3"/>
    <row r="24" spans="2:58" ht="22.8" customHeight="1" x14ac:dyDescent="0.3">
      <c r="B24" s="62" t="s">
        <v>162</v>
      </c>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row>
    <row r="25" spans="2:58" ht="29.4" customHeight="1" x14ac:dyDescent="0.3">
      <c r="B25" s="100" t="s">
        <v>103</v>
      </c>
      <c r="C25" s="100"/>
      <c r="D25" s="100"/>
      <c r="E25" s="100"/>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c r="BA25" s="100"/>
      <c r="BB25" s="100"/>
      <c r="BC25" s="100"/>
      <c r="BD25" s="100"/>
      <c r="BE25" s="100"/>
      <c r="BF25" s="100"/>
    </row>
    <row r="26" spans="2:58" s="6" customFormat="1" x14ac:dyDescent="0.3">
      <c r="B26" s="101" t="s">
        <v>31</v>
      </c>
      <c r="C26" s="101"/>
      <c r="D26" s="101"/>
      <c r="E26" s="101"/>
      <c r="F26" s="101" t="s">
        <v>15</v>
      </c>
      <c r="G26" s="101"/>
      <c r="H26" s="101"/>
      <c r="I26" s="101"/>
      <c r="J26" s="101"/>
      <c r="K26" s="101"/>
      <c r="L26" s="101" t="s">
        <v>13</v>
      </c>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t="s">
        <v>32</v>
      </c>
      <c r="AQ26" s="101"/>
      <c r="AR26" s="101"/>
      <c r="AS26" s="101"/>
      <c r="AT26" s="101"/>
      <c r="AU26" s="101" t="s">
        <v>14</v>
      </c>
      <c r="AV26" s="101"/>
      <c r="AW26" s="101"/>
      <c r="AX26" s="101"/>
      <c r="AY26" s="101"/>
      <c r="AZ26" s="102" t="s">
        <v>16</v>
      </c>
      <c r="BA26" s="102"/>
      <c r="BB26" s="102"/>
      <c r="BC26" s="102"/>
      <c r="BD26" s="102"/>
      <c r="BE26" s="102"/>
      <c r="BF26" s="102"/>
    </row>
    <row r="27" spans="2:58" ht="14.25" customHeight="1" x14ac:dyDescent="0.3">
      <c r="B27" s="48"/>
      <c r="C27" s="48"/>
      <c r="D27" s="48"/>
      <c r="E27" s="48"/>
      <c r="F27" s="59" t="s">
        <v>39</v>
      </c>
      <c r="G27" s="59"/>
      <c r="H27" s="59"/>
      <c r="I27" s="59"/>
      <c r="J27" s="59"/>
      <c r="K27" s="59"/>
      <c r="L27" s="52" t="s">
        <v>50</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3" t="s">
        <v>12</v>
      </c>
      <c r="AQ27" s="53"/>
      <c r="AR27" s="53"/>
      <c r="AS27" s="53"/>
      <c r="AT27" s="53"/>
      <c r="AU27" s="54">
        <v>347.25</v>
      </c>
      <c r="AV27" s="54"/>
      <c r="AW27" s="54"/>
      <c r="AX27" s="54"/>
      <c r="AY27" s="54"/>
      <c r="AZ27" s="55">
        <f>AU27*B27</f>
        <v>0</v>
      </c>
      <c r="BA27" s="55"/>
      <c r="BB27" s="55"/>
      <c r="BC27" s="55"/>
      <c r="BD27" s="55"/>
      <c r="BE27" s="55"/>
      <c r="BF27" s="55"/>
    </row>
    <row r="28" spans="2:58" ht="15" customHeight="1" x14ac:dyDescent="0.3">
      <c r="B28" s="48"/>
      <c r="C28" s="48"/>
      <c r="D28" s="48"/>
      <c r="E28" s="48"/>
      <c r="F28" s="59" t="s">
        <v>40</v>
      </c>
      <c r="G28" s="59"/>
      <c r="H28" s="59"/>
      <c r="I28" s="59"/>
      <c r="J28" s="59"/>
      <c r="K28" s="59"/>
      <c r="L28" s="52" t="s">
        <v>51</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3" t="s">
        <v>12</v>
      </c>
      <c r="AQ28" s="53"/>
      <c r="AR28" s="53"/>
      <c r="AS28" s="53"/>
      <c r="AT28" s="53"/>
      <c r="AU28" s="54">
        <v>347.25</v>
      </c>
      <c r="AV28" s="54"/>
      <c r="AW28" s="54"/>
      <c r="AX28" s="54"/>
      <c r="AY28" s="54"/>
      <c r="AZ28" s="55">
        <f t="shared" ref="AZ28:AZ29" si="0">AU28*B28</f>
        <v>0</v>
      </c>
      <c r="BA28" s="55"/>
      <c r="BB28" s="55"/>
      <c r="BC28" s="55"/>
      <c r="BD28" s="55"/>
      <c r="BE28" s="55"/>
      <c r="BF28" s="55"/>
    </row>
    <row r="29" spans="2:58" ht="15" customHeight="1" x14ac:dyDescent="0.3">
      <c r="B29" s="48"/>
      <c r="C29" s="48"/>
      <c r="D29" s="48"/>
      <c r="E29" s="48"/>
      <c r="F29" s="59" t="s">
        <v>41</v>
      </c>
      <c r="G29" s="59"/>
      <c r="H29" s="59"/>
      <c r="I29" s="59"/>
      <c r="J29" s="59"/>
      <c r="K29" s="59"/>
      <c r="L29" s="52" t="s">
        <v>52</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3" t="s">
        <v>12</v>
      </c>
      <c r="AQ29" s="53"/>
      <c r="AR29" s="53"/>
      <c r="AS29" s="53"/>
      <c r="AT29" s="53"/>
      <c r="AU29" s="54">
        <v>347.25</v>
      </c>
      <c r="AV29" s="54"/>
      <c r="AW29" s="54"/>
      <c r="AX29" s="54"/>
      <c r="AY29" s="54"/>
      <c r="AZ29" s="55">
        <f t="shared" si="0"/>
        <v>0</v>
      </c>
      <c r="BA29" s="55"/>
      <c r="BB29" s="55"/>
      <c r="BC29" s="55"/>
      <c r="BD29" s="55"/>
      <c r="BE29" s="55"/>
      <c r="BF29" s="55"/>
    </row>
    <row r="30" spans="2:58" ht="15" customHeight="1" x14ac:dyDescent="0.3">
      <c r="B30" s="48"/>
      <c r="C30" s="48"/>
      <c r="D30" s="48"/>
      <c r="E30" s="48"/>
      <c r="F30" s="59" t="s">
        <v>42</v>
      </c>
      <c r="G30" s="59"/>
      <c r="H30" s="59"/>
      <c r="I30" s="59"/>
      <c r="J30" s="59"/>
      <c r="K30" s="59"/>
      <c r="L30" s="52" t="s">
        <v>53</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3" t="s">
        <v>12</v>
      </c>
      <c r="AQ30" s="53"/>
      <c r="AR30" s="53"/>
      <c r="AS30" s="53"/>
      <c r="AT30" s="53"/>
      <c r="AU30" s="54">
        <v>347.25</v>
      </c>
      <c r="AV30" s="54"/>
      <c r="AW30" s="54"/>
      <c r="AX30" s="54"/>
      <c r="AY30" s="54"/>
      <c r="AZ30" s="55">
        <f>AU30*B30</f>
        <v>0</v>
      </c>
      <c r="BA30" s="55"/>
      <c r="BB30" s="55"/>
      <c r="BC30" s="55"/>
      <c r="BD30" s="55"/>
      <c r="BE30" s="55"/>
      <c r="BF30" s="55"/>
    </row>
    <row r="31" spans="2:58" ht="14.25" customHeight="1" x14ac:dyDescent="0.3">
      <c r="B31" s="48"/>
      <c r="C31" s="48"/>
      <c r="D31" s="48"/>
      <c r="E31" s="48"/>
      <c r="F31" s="59" t="s">
        <v>43</v>
      </c>
      <c r="G31" s="59"/>
      <c r="H31" s="59"/>
      <c r="I31" s="59"/>
      <c r="J31" s="59"/>
      <c r="K31" s="59"/>
      <c r="L31" s="52" t="s">
        <v>165</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3" t="s">
        <v>12</v>
      </c>
      <c r="AQ31" s="53"/>
      <c r="AR31" s="53"/>
      <c r="AS31" s="53"/>
      <c r="AT31" s="53"/>
      <c r="AU31" s="54">
        <v>63.7</v>
      </c>
      <c r="AV31" s="54"/>
      <c r="AW31" s="54"/>
      <c r="AX31" s="54"/>
      <c r="AY31" s="54"/>
      <c r="AZ31" s="55">
        <f t="shared" ref="AZ31:AZ33" si="1">AU31*B31</f>
        <v>0</v>
      </c>
      <c r="BA31" s="55"/>
      <c r="BB31" s="55"/>
      <c r="BC31" s="55"/>
      <c r="BD31" s="55"/>
      <c r="BE31" s="55"/>
      <c r="BF31" s="55"/>
    </row>
    <row r="32" spans="2:58" ht="14.25" customHeight="1" x14ac:dyDescent="0.3">
      <c r="B32" s="48"/>
      <c r="C32" s="48"/>
      <c r="D32" s="48"/>
      <c r="E32" s="48"/>
      <c r="F32" s="59" t="s">
        <v>44</v>
      </c>
      <c r="G32" s="59"/>
      <c r="H32" s="59"/>
      <c r="I32" s="59"/>
      <c r="J32" s="59"/>
      <c r="K32" s="59"/>
      <c r="L32" s="52" t="s">
        <v>166</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3" t="s">
        <v>12</v>
      </c>
      <c r="AQ32" s="53"/>
      <c r="AR32" s="53"/>
      <c r="AS32" s="53"/>
      <c r="AT32" s="53"/>
      <c r="AU32" s="54">
        <v>63.7</v>
      </c>
      <c r="AV32" s="54"/>
      <c r="AW32" s="54"/>
      <c r="AX32" s="54"/>
      <c r="AY32" s="54"/>
      <c r="AZ32" s="55">
        <f t="shared" si="1"/>
        <v>0</v>
      </c>
      <c r="BA32" s="55"/>
      <c r="BB32" s="55"/>
      <c r="BC32" s="55"/>
      <c r="BD32" s="55"/>
      <c r="BE32" s="55"/>
      <c r="BF32" s="55"/>
    </row>
    <row r="33" spans="2:58" ht="14.25" customHeight="1" x14ac:dyDescent="0.3">
      <c r="B33" s="48"/>
      <c r="C33" s="48"/>
      <c r="D33" s="48"/>
      <c r="E33" s="48"/>
      <c r="F33" s="59" t="s">
        <v>45</v>
      </c>
      <c r="G33" s="59"/>
      <c r="H33" s="59"/>
      <c r="I33" s="59"/>
      <c r="J33" s="59"/>
      <c r="K33" s="59"/>
      <c r="L33" s="52" t="s">
        <v>167</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3" t="s">
        <v>12</v>
      </c>
      <c r="AQ33" s="53"/>
      <c r="AR33" s="53"/>
      <c r="AS33" s="53"/>
      <c r="AT33" s="53"/>
      <c r="AU33" s="54">
        <v>63.7</v>
      </c>
      <c r="AV33" s="54"/>
      <c r="AW33" s="54"/>
      <c r="AX33" s="54"/>
      <c r="AY33" s="54"/>
      <c r="AZ33" s="55">
        <f t="shared" si="1"/>
        <v>0</v>
      </c>
      <c r="BA33" s="55"/>
      <c r="BB33" s="55"/>
      <c r="BC33" s="55"/>
      <c r="BD33" s="55"/>
      <c r="BE33" s="55"/>
      <c r="BF33" s="55"/>
    </row>
    <row r="34" spans="2:58" ht="14.25" customHeight="1" x14ac:dyDescent="0.3">
      <c r="B34" s="48"/>
      <c r="C34" s="48"/>
      <c r="D34" s="48"/>
      <c r="E34" s="48"/>
      <c r="F34" s="59" t="s">
        <v>46</v>
      </c>
      <c r="G34" s="59"/>
      <c r="H34" s="59"/>
      <c r="I34" s="59"/>
      <c r="J34" s="59"/>
      <c r="K34" s="59"/>
      <c r="L34" s="52" t="s">
        <v>168</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3" t="s">
        <v>12</v>
      </c>
      <c r="AQ34" s="53"/>
      <c r="AR34" s="53"/>
      <c r="AS34" s="53"/>
      <c r="AT34" s="53"/>
      <c r="AU34" s="54">
        <v>63.7</v>
      </c>
      <c r="AV34" s="54"/>
      <c r="AW34" s="54"/>
      <c r="AX34" s="54"/>
      <c r="AY34" s="54"/>
      <c r="AZ34" s="55">
        <f>AU34*B34</f>
        <v>0</v>
      </c>
      <c r="BA34" s="55"/>
      <c r="BB34" s="55"/>
      <c r="BC34" s="55"/>
      <c r="BD34" s="55"/>
      <c r="BE34" s="55"/>
      <c r="BF34" s="55"/>
    </row>
    <row r="35" spans="2:58" ht="14.25" customHeight="1" x14ac:dyDescent="0.3">
      <c r="B35" s="48"/>
      <c r="C35" s="48"/>
      <c r="D35" s="48"/>
      <c r="E35" s="48"/>
      <c r="F35" s="59" t="s">
        <v>47</v>
      </c>
      <c r="G35" s="59"/>
      <c r="H35" s="59"/>
      <c r="I35" s="59"/>
      <c r="J35" s="59"/>
      <c r="K35" s="59"/>
      <c r="L35" s="52" t="s">
        <v>169</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3" t="s">
        <v>12</v>
      </c>
      <c r="AQ35" s="53"/>
      <c r="AR35" s="53"/>
      <c r="AS35" s="53"/>
      <c r="AT35" s="53"/>
      <c r="AU35" s="54">
        <v>63.7</v>
      </c>
      <c r="AV35" s="54"/>
      <c r="AW35" s="54"/>
      <c r="AX35" s="54"/>
      <c r="AY35" s="54"/>
      <c r="AZ35" s="55">
        <f t="shared" ref="AZ35" si="2">AU35*B35</f>
        <v>0</v>
      </c>
      <c r="BA35" s="55"/>
      <c r="BB35" s="55"/>
      <c r="BC35" s="55"/>
      <c r="BD35" s="55"/>
      <c r="BE35" s="55"/>
      <c r="BF35" s="55"/>
    </row>
    <row r="36" spans="2:58" ht="14.25" customHeight="1" x14ac:dyDescent="0.3">
      <c r="B36" s="23"/>
      <c r="C36" s="23"/>
      <c r="D36" s="23"/>
      <c r="E36" s="23"/>
      <c r="F36" s="24"/>
      <c r="G36" s="24"/>
      <c r="H36" s="24"/>
      <c r="I36" s="24"/>
      <c r="J36" s="24"/>
      <c r="K36" s="24"/>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6"/>
      <c r="AQ36" s="26"/>
      <c r="AR36" s="26"/>
      <c r="AS36" s="26"/>
      <c r="AT36" s="26"/>
      <c r="AU36" s="27"/>
      <c r="AV36" s="27"/>
      <c r="AW36" s="27"/>
      <c r="AX36" s="27"/>
      <c r="AY36" s="27"/>
      <c r="AZ36" s="28"/>
      <c r="BA36" s="28"/>
      <c r="BB36" s="28"/>
      <c r="BC36" s="28"/>
      <c r="BD36" s="28"/>
      <c r="BE36" s="28"/>
      <c r="BF36" s="28"/>
    </row>
    <row r="37" spans="2:58" ht="14.25" customHeight="1" x14ac:dyDescent="0.3">
      <c r="B37" s="48"/>
      <c r="C37" s="48"/>
      <c r="D37" s="48"/>
      <c r="E37" s="48"/>
      <c r="F37" s="59" t="s">
        <v>48</v>
      </c>
      <c r="G37" s="59"/>
      <c r="H37" s="59"/>
      <c r="I37" s="59"/>
      <c r="J37" s="59"/>
      <c r="K37" s="59"/>
      <c r="L37" s="52" t="s">
        <v>170</v>
      </c>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3" t="s">
        <v>12</v>
      </c>
      <c r="AQ37" s="53"/>
      <c r="AR37" s="53"/>
      <c r="AS37" s="53"/>
      <c r="AT37" s="53"/>
      <c r="AU37" s="54">
        <v>225.5</v>
      </c>
      <c r="AV37" s="54"/>
      <c r="AW37" s="54"/>
      <c r="AX37" s="54"/>
      <c r="AY37" s="54"/>
      <c r="AZ37" s="55">
        <f>AU37*B37</f>
        <v>0</v>
      </c>
      <c r="BA37" s="55"/>
      <c r="BB37" s="55"/>
      <c r="BC37" s="55"/>
      <c r="BD37" s="55"/>
      <c r="BE37" s="55"/>
      <c r="BF37" s="55"/>
    </row>
    <row r="38" spans="2:58" ht="14.25" customHeight="1" x14ac:dyDescent="0.3">
      <c r="B38" s="48"/>
      <c r="C38" s="48"/>
      <c r="D38" s="48"/>
      <c r="E38" s="48"/>
      <c r="F38" s="59" t="s">
        <v>49</v>
      </c>
      <c r="G38" s="59"/>
      <c r="H38" s="59"/>
      <c r="I38" s="59"/>
      <c r="J38" s="59"/>
      <c r="K38" s="59"/>
      <c r="L38" s="52" t="s">
        <v>171</v>
      </c>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3" t="s">
        <v>24</v>
      </c>
      <c r="AQ38" s="53"/>
      <c r="AR38" s="53"/>
      <c r="AS38" s="53"/>
      <c r="AT38" s="53"/>
      <c r="AU38" s="54">
        <v>77.400000000000006</v>
      </c>
      <c r="AV38" s="54"/>
      <c r="AW38" s="54"/>
      <c r="AX38" s="54"/>
      <c r="AY38" s="54"/>
      <c r="AZ38" s="55">
        <f t="shared" ref="AZ38" si="3">AU38*B38</f>
        <v>0</v>
      </c>
      <c r="BA38" s="55"/>
      <c r="BB38" s="55"/>
      <c r="BC38" s="55"/>
      <c r="BD38" s="55"/>
      <c r="BE38" s="55"/>
      <c r="BF38" s="55"/>
    </row>
    <row r="39" spans="2:58" ht="14.25" customHeight="1" x14ac:dyDescent="0.3">
      <c r="B39" s="16"/>
      <c r="C39" s="16"/>
      <c r="D39" s="16"/>
      <c r="E39" s="16"/>
      <c r="F39" s="17"/>
      <c r="G39" s="17"/>
      <c r="H39" s="17"/>
      <c r="I39" s="17"/>
      <c r="J39" s="17"/>
      <c r="K39" s="17"/>
      <c r="AP39" s="15"/>
      <c r="AQ39" s="15"/>
      <c r="AR39" s="15"/>
      <c r="AS39" s="15"/>
      <c r="AT39" s="15"/>
      <c r="AU39" s="18"/>
      <c r="AV39" s="18"/>
      <c r="AW39" s="18"/>
      <c r="AX39" s="18"/>
      <c r="AY39" s="18"/>
      <c r="AZ39" s="19"/>
      <c r="BA39" s="19"/>
      <c r="BB39" s="19"/>
      <c r="BC39" s="19"/>
      <c r="BD39" s="19"/>
      <c r="BE39" s="19"/>
      <c r="BF39" s="19"/>
    </row>
    <row r="40" spans="2:58" ht="15.6" x14ac:dyDescent="0.3">
      <c r="B40" s="62" t="s">
        <v>54</v>
      </c>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row>
    <row r="41" spans="2:58" x14ac:dyDescent="0.3">
      <c r="B41" s="100" t="s">
        <v>33</v>
      </c>
      <c r="C41" s="100"/>
      <c r="D41" s="100"/>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row>
    <row r="42" spans="2:58" ht="14.25" customHeight="1" x14ac:dyDescent="0.3">
      <c r="B42" s="48"/>
      <c r="C42" s="48"/>
      <c r="D42" s="48"/>
      <c r="E42" s="48"/>
      <c r="F42" s="59" t="s">
        <v>55</v>
      </c>
      <c r="G42" s="59"/>
      <c r="H42" s="59"/>
      <c r="I42" s="59"/>
      <c r="J42" s="59"/>
      <c r="K42" s="59"/>
      <c r="L42" s="52" t="s">
        <v>104</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3" t="s">
        <v>12</v>
      </c>
      <c r="AQ42" s="53"/>
      <c r="AR42" s="53"/>
      <c r="AS42" s="53"/>
      <c r="AT42" s="53"/>
      <c r="AU42" s="54">
        <v>288.75</v>
      </c>
      <c r="AV42" s="54"/>
      <c r="AW42" s="54"/>
      <c r="AX42" s="54"/>
      <c r="AY42" s="54"/>
      <c r="AZ42" s="55">
        <f t="shared" ref="AZ42:AZ44" si="4">AU42*B42</f>
        <v>0</v>
      </c>
      <c r="BA42" s="55"/>
      <c r="BB42" s="55"/>
      <c r="BC42" s="55"/>
      <c r="BD42" s="55"/>
      <c r="BE42" s="55"/>
      <c r="BF42" s="55"/>
    </row>
    <row r="43" spans="2:58" ht="14.25" customHeight="1" x14ac:dyDescent="0.3">
      <c r="B43" s="48"/>
      <c r="C43" s="48"/>
      <c r="D43" s="48"/>
      <c r="E43" s="48"/>
      <c r="F43" s="59" t="s">
        <v>56</v>
      </c>
      <c r="G43" s="59"/>
      <c r="H43" s="59"/>
      <c r="I43" s="59"/>
      <c r="J43" s="59"/>
      <c r="K43" s="59"/>
      <c r="L43" s="52" t="s">
        <v>105</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3" t="s">
        <v>12</v>
      </c>
      <c r="AQ43" s="53"/>
      <c r="AR43" s="53"/>
      <c r="AS43" s="53"/>
      <c r="AT43" s="53"/>
      <c r="AU43" s="54">
        <v>288.75</v>
      </c>
      <c r="AV43" s="54"/>
      <c r="AW43" s="54"/>
      <c r="AX43" s="54"/>
      <c r="AY43" s="54"/>
      <c r="AZ43" s="55">
        <f t="shared" si="4"/>
        <v>0</v>
      </c>
      <c r="BA43" s="55"/>
      <c r="BB43" s="55"/>
      <c r="BC43" s="55"/>
      <c r="BD43" s="55"/>
      <c r="BE43" s="55"/>
      <c r="BF43" s="55"/>
    </row>
    <row r="44" spans="2:58" ht="14.25" customHeight="1" x14ac:dyDescent="0.3">
      <c r="B44" s="48"/>
      <c r="C44" s="48"/>
      <c r="D44" s="48"/>
      <c r="E44" s="48"/>
      <c r="F44" s="59" t="s">
        <v>57</v>
      </c>
      <c r="G44" s="59"/>
      <c r="H44" s="59"/>
      <c r="I44" s="59"/>
      <c r="J44" s="59"/>
      <c r="K44" s="59"/>
      <c r="L44" s="52" t="s">
        <v>106</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3" t="s">
        <v>12</v>
      </c>
      <c r="AQ44" s="53"/>
      <c r="AR44" s="53"/>
      <c r="AS44" s="53"/>
      <c r="AT44" s="53"/>
      <c r="AU44" s="54">
        <v>288.75</v>
      </c>
      <c r="AV44" s="54"/>
      <c r="AW44" s="54"/>
      <c r="AX44" s="54"/>
      <c r="AY44" s="54"/>
      <c r="AZ44" s="55">
        <f t="shared" si="4"/>
        <v>0</v>
      </c>
      <c r="BA44" s="55"/>
      <c r="BB44" s="55"/>
      <c r="BC44" s="55"/>
      <c r="BD44" s="55"/>
      <c r="BE44" s="55"/>
      <c r="BF44" s="55"/>
    </row>
    <row r="45" spans="2:58" ht="14.25" customHeight="1" x14ac:dyDescent="0.3">
      <c r="B45" s="48"/>
      <c r="C45" s="48"/>
      <c r="D45" s="48"/>
      <c r="E45" s="48"/>
      <c r="F45" s="59" t="s">
        <v>58</v>
      </c>
      <c r="G45" s="59"/>
      <c r="H45" s="59"/>
      <c r="I45" s="59"/>
      <c r="J45" s="59"/>
      <c r="K45" s="59"/>
      <c r="L45" s="52" t="s">
        <v>107</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3" t="s">
        <v>12</v>
      </c>
      <c r="AQ45" s="53"/>
      <c r="AR45" s="53"/>
      <c r="AS45" s="53"/>
      <c r="AT45" s="53"/>
      <c r="AU45" s="54">
        <v>288.75</v>
      </c>
      <c r="AV45" s="54"/>
      <c r="AW45" s="54"/>
      <c r="AX45" s="54"/>
      <c r="AY45" s="54"/>
      <c r="AZ45" s="55">
        <f>AU45*B45</f>
        <v>0</v>
      </c>
      <c r="BA45" s="55"/>
      <c r="BB45" s="55"/>
      <c r="BC45" s="55"/>
      <c r="BD45" s="55"/>
      <c r="BE45" s="55"/>
      <c r="BF45" s="55"/>
    </row>
    <row r="46" spans="2:58" ht="14.25" customHeight="1" x14ac:dyDescent="0.3">
      <c r="B46" s="48"/>
      <c r="C46" s="48"/>
      <c r="D46" s="48"/>
      <c r="E46" s="48"/>
      <c r="F46" s="59" t="s">
        <v>59</v>
      </c>
      <c r="G46" s="59"/>
      <c r="H46" s="59"/>
      <c r="I46" s="59"/>
      <c r="J46" s="59"/>
      <c r="K46" s="59"/>
      <c r="L46" s="52" t="s">
        <v>108</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3" t="s">
        <v>12</v>
      </c>
      <c r="AQ46" s="53"/>
      <c r="AR46" s="53"/>
      <c r="AS46" s="53"/>
      <c r="AT46" s="53"/>
      <c r="AU46" s="54">
        <v>288.75</v>
      </c>
      <c r="AV46" s="54"/>
      <c r="AW46" s="54"/>
      <c r="AX46" s="54"/>
      <c r="AY46" s="54"/>
      <c r="AZ46" s="55">
        <f t="shared" ref="AZ46:AZ52" si="5">AU46*B46</f>
        <v>0</v>
      </c>
      <c r="BA46" s="55"/>
      <c r="BB46" s="55"/>
      <c r="BC46" s="55"/>
      <c r="BD46" s="55"/>
      <c r="BE46" s="55"/>
      <c r="BF46" s="55"/>
    </row>
    <row r="47" spans="2:58" ht="14.25" customHeight="1" x14ac:dyDescent="0.3">
      <c r="B47" s="23"/>
      <c r="C47" s="23"/>
      <c r="D47" s="23"/>
      <c r="E47" s="23"/>
      <c r="F47" s="24"/>
      <c r="G47" s="24"/>
      <c r="H47" s="24"/>
      <c r="I47" s="24"/>
      <c r="J47" s="24"/>
      <c r="K47" s="24"/>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6"/>
      <c r="AQ47" s="26"/>
      <c r="AR47" s="26"/>
      <c r="AS47" s="26"/>
      <c r="AT47" s="26"/>
      <c r="AU47" s="27"/>
      <c r="AV47" s="27"/>
      <c r="AW47" s="27"/>
      <c r="AX47" s="27"/>
      <c r="AY47" s="27"/>
      <c r="AZ47" s="28"/>
      <c r="BA47" s="28"/>
      <c r="BB47" s="28"/>
      <c r="BC47" s="28"/>
      <c r="BD47" s="28"/>
      <c r="BE47" s="28"/>
      <c r="BF47" s="28"/>
    </row>
    <row r="48" spans="2:58" ht="14.25" customHeight="1" x14ac:dyDescent="0.3">
      <c r="B48" s="48"/>
      <c r="C48" s="48"/>
      <c r="D48" s="48"/>
      <c r="E48" s="48"/>
      <c r="F48" s="59" t="s">
        <v>60</v>
      </c>
      <c r="G48" s="59"/>
      <c r="H48" s="59"/>
      <c r="I48" s="59"/>
      <c r="J48" s="59"/>
      <c r="K48" s="59"/>
      <c r="L48" s="52" t="s">
        <v>65</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3" t="s">
        <v>12</v>
      </c>
      <c r="AQ48" s="53"/>
      <c r="AR48" s="53"/>
      <c r="AS48" s="53"/>
      <c r="AT48" s="53"/>
      <c r="AU48" s="54">
        <v>179.25</v>
      </c>
      <c r="AV48" s="54"/>
      <c r="AW48" s="54"/>
      <c r="AX48" s="54"/>
      <c r="AY48" s="54"/>
      <c r="AZ48" s="55">
        <f t="shared" ref="AZ48:AZ50" si="6">AU48*B48</f>
        <v>0</v>
      </c>
      <c r="BA48" s="55"/>
      <c r="BB48" s="55"/>
      <c r="BC48" s="55"/>
      <c r="BD48" s="55"/>
      <c r="BE48" s="55"/>
      <c r="BF48" s="55"/>
    </row>
    <row r="49" spans="2:58" ht="14.25" customHeight="1" x14ac:dyDescent="0.3">
      <c r="B49" s="48"/>
      <c r="C49" s="48"/>
      <c r="D49" s="48"/>
      <c r="E49" s="48"/>
      <c r="F49" s="59" t="s">
        <v>61</v>
      </c>
      <c r="G49" s="59"/>
      <c r="H49" s="59"/>
      <c r="I49" s="59"/>
      <c r="J49" s="59"/>
      <c r="K49" s="59"/>
      <c r="L49" s="87" t="s">
        <v>66</v>
      </c>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9"/>
      <c r="AP49" s="53" t="s">
        <v>12</v>
      </c>
      <c r="AQ49" s="53"/>
      <c r="AR49" s="53"/>
      <c r="AS49" s="53"/>
      <c r="AT49" s="53"/>
      <c r="AU49" s="54">
        <v>179.25</v>
      </c>
      <c r="AV49" s="54"/>
      <c r="AW49" s="54"/>
      <c r="AX49" s="54"/>
      <c r="AY49" s="54"/>
      <c r="AZ49" s="55">
        <f t="shared" si="6"/>
        <v>0</v>
      </c>
      <c r="BA49" s="55"/>
      <c r="BB49" s="55"/>
      <c r="BC49" s="55"/>
      <c r="BD49" s="55"/>
      <c r="BE49" s="55"/>
      <c r="BF49" s="55"/>
    </row>
    <row r="50" spans="2:58" ht="14.25" customHeight="1" x14ac:dyDescent="0.3">
      <c r="B50" s="96"/>
      <c r="C50" s="97"/>
      <c r="D50" s="97"/>
      <c r="E50" s="98"/>
      <c r="F50" s="59" t="s">
        <v>62</v>
      </c>
      <c r="G50" s="59"/>
      <c r="H50" s="59"/>
      <c r="I50" s="59"/>
      <c r="J50" s="59"/>
      <c r="K50" s="59"/>
      <c r="L50" s="87" t="s">
        <v>67</v>
      </c>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9"/>
      <c r="AP50" s="90" t="s">
        <v>12</v>
      </c>
      <c r="AQ50" s="91"/>
      <c r="AR50" s="91"/>
      <c r="AS50" s="91"/>
      <c r="AT50" s="92"/>
      <c r="AU50" s="54">
        <v>179.25</v>
      </c>
      <c r="AV50" s="54"/>
      <c r="AW50" s="54"/>
      <c r="AX50" s="54"/>
      <c r="AY50" s="54"/>
      <c r="AZ50" s="93">
        <f t="shared" si="6"/>
        <v>0</v>
      </c>
      <c r="BA50" s="94"/>
      <c r="BB50" s="94"/>
      <c r="BC50" s="94"/>
      <c r="BD50" s="94"/>
      <c r="BE50" s="94"/>
      <c r="BF50" s="95"/>
    </row>
    <row r="51" spans="2:58" ht="14.25" customHeight="1" x14ac:dyDescent="0.3">
      <c r="B51" s="96"/>
      <c r="C51" s="97"/>
      <c r="D51" s="97"/>
      <c r="E51" s="98"/>
      <c r="F51" s="59" t="s">
        <v>63</v>
      </c>
      <c r="G51" s="59"/>
      <c r="H51" s="59"/>
      <c r="I51" s="59"/>
      <c r="J51" s="59"/>
      <c r="K51" s="59"/>
      <c r="L51" s="87" t="s">
        <v>68</v>
      </c>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9"/>
      <c r="AP51" s="90" t="s">
        <v>12</v>
      </c>
      <c r="AQ51" s="91"/>
      <c r="AR51" s="91"/>
      <c r="AS51" s="91"/>
      <c r="AT51" s="92"/>
      <c r="AU51" s="54">
        <v>179.25</v>
      </c>
      <c r="AV51" s="54"/>
      <c r="AW51" s="54"/>
      <c r="AX51" s="54"/>
      <c r="AY51" s="54"/>
      <c r="AZ51" s="93">
        <f t="shared" si="5"/>
        <v>0</v>
      </c>
      <c r="BA51" s="94"/>
      <c r="BB51" s="94"/>
      <c r="BC51" s="94"/>
      <c r="BD51" s="94"/>
      <c r="BE51" s="94"/>
      <c r="BF51" s="95"/>
    </row>
    <row r="52" spans="2:58" ht="14.25" customHeight="1" x14ac:dyDescent="0.3">
      <c r="B52" s="48"/>
      <c r="C52" s="48"/>
      <c r="D52" s="48"/>
      <c r="E52" s="48"/>
      <c r="F52" s="59" t="s">
        <v>64</v>
      </c>
      <c r="G52" s="59"/>
      <c r="H52" s="59"/>
      <c r="I52" s="59"/>
      <c r="J52" s="59"/>
      <c r="K52" s="59"/>
      <c r="L52" s="87" t="s">
        <v>69</v>
      </c>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9"/>
      <c r="AP52" s="53" t="s">
        <v>12</v>
      </c>
      <c r="AQ52" s="53"/>
      <c r="AR52" s="53"/>
      <c r="AS52" s="53"/>
      <c r="AT52" s="53"/>
      <c r="AU52" s="54">
        <v>179.25</v>
      </c>
      <c r="AV52" s="54"/>
      <c r="AW52" s="54"/>
      <c r="AX52" s="54"/>
      <c r="AY52" s="54"/>
      <c r="AZ52" s="55">
        <f t="shared" si="5"/>
        <v>0</v>
      </c>
      <c r="BA52" s="55"/>
      <c r="BB52" s="55"/>
      <c r="BC52" s="55"/>
      <c r="BD52" s="55"/>
      <c r="BE52" s="55"/>
      <c r="BF52" s="55"/>
    </row>
    <row r="53" spans="2:58" ht="14.25" customHeight="1" x14ac:dyDescent="0.3">
      <c r="B53" s="16"/>
      <c r="C53" s="16"/>
      <c r="D53" s="16"/>
      <c r="E53" s="16"/>
      <c r="F53" s="17"/>
      <c r="G53" s="17"/>
      <c r="H53" s="17"/>
      <c r="I53" s="17"/>
      <c r="J53" s="17"/>
      <c r="K53" s="17"/>
      <c r="AP53" s="15"/>
      <c r="AQ53" s="15"/>
      <c r="AR53" s="15"/>
      <c r="AS53" s="15"/>
      <c r="AT53" s="15"/>
      <c r="AU53" s="18"/>
      <c r="AV53" s="18"/>
      <c r="AW53" s="18"/>
      <c r="AX53" s="18"/>
      <c r="AY53" s="18"/>
      <c r="AZ53" s="19"/>
      <c r="BA53" s="19"/>
      <c r="BB53" s="19"/>
      <c r="BC53" s="19"/>
      <c r="BD53" s="19"/>
      <c r="BE53" s="19"/>
      <c r="BF53" s="19"/>
    </row>
    <row r="54" spans="2:58" ht="15.6" x14ac:dyDescent="0.3">
      <c r="B54" s="62" t="s">
        <v>70</v>
      </c>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row>
    <row r="55" spans="2:58" x14ac:dyDescent="0.3">
      <c r="B55" s="99" t="s">
        <v>71</v>
      </c>
      <c r="C55" s="99"/>
      <c r="D55" s="99"/>
      <c r="E55" s="99"/>
      <c r="F55" s="99"/>
      <c r="G55" s="9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99"/>
      <c r="AI55" s="99"/>
      <c r="AJ55" s="99"/>
      <c r="AK55" s="99"/>
      <c r="AL55" s="99"/>
      <c r="AM55" s="99"/>
      <c r="AN55" s="99"/>
      <c r="AO55" s="99"/>
      <c r="AP55" s="99"/>
      <c r="AQ55" s="99"/>
      <c r="AR55" s="99"/>
      <c r="AS55" s="99"/>
      <c r="AT55" s="99"/>
      <c r="AU55" s="99"/>
      <c r="AV55" s="99"/>
      <c r="AW55" s="99"/>
      <c r="AX55" s="99"/>
      <c r="AY55" s="99"/>
      <c r="AZ55" s="99"/>
      <c r="BA55" s="99"/>
      <c r="BB55" s="99"/>
      <c r="BC55" s="99"/>
      <c r="BD55" s="99"/>
      <c r="BE55" s="99"/>
      <c r="BF55" s="99"/>
    </row>
    <row r="56" spans="2:58" x14ac:dyDescent="0.3">
      <c r="B56" s="48"/>
      <c r="C56" s="48"/>
      <c r="D56" s="48"/>
      <c r="E56" s="48"/>
      <c r="F56" s="59" t="s">
        <v>210</v>
      </c>
      <c r="G56" s="59"/>
      <c r="H56" s="59"/>
      <c r="I56" s="59"/>
      <c r="J56" s="59"/>
      <c r="K56" s="59"/>
      <c r="L56" s="52" t="s">
        <v>79</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3" t="s">
        <v>17</v>
      </c>
      <c r="AQ56" s="53"/>
      <c r="AR56" s="53"/>
      <c r="AS56" s="53"/>
      <c r="AT56" s="53"/>
      <c r="AU56" s="54">
        <v>48</v>
      </c>
      <c r="AV56" s="54"/>
      <c r="AW56" s="54"/>
      <c r="AX56" s="54"/>
      <c r="AY56" s="54"/>
      <c r="AZ56" s="55">
        <f t="shared" ref="AZ56:AZ57" si="7">AU56*B56</f>
        <v>0</v>
      </c>
      <c r="BA56" s="55"/>
      <c r="BB56" s="55"/>
      <c r="BC56" s="55"/>
      <c r="BD56" s="55"/>
      <c r="BE56" s="55"/>
      <c r="BF56" s="55"/>
    </row>
    <row r="57" spans="2:58" x14ac:dyDescent="0.3">
      <c r="B57" s="48"/>
      <c r="C57" s="48"/>
      <c r="D57" s="48"/>
      <c r="E57" s="48"/>
      <c r="F57" s="59" t="s">
        <v>72</v>
      </c>
      <c r="G57" s="59"/>
      <c r="H57" s="59"/>
      <c r="I57" s="59"/>
      <c r="J57" s="59"/>
      <c r="K57" s="59"/>
      <c r="L57" s="52" t="s">
        <v>80</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3" t="s">
        <v>17</v>
      </c>
      <c r="AQ57" s="53"/>
      <c r="AR57" s="53"/>
      <c r="AS57" s="53"/>
      <c r="AT57" s="53"/>
      <c r="AU57" s="54">
        <v>48</v>
      </c>
      <c r="AV57" s="54"/>
      <c r="AW57" s="54"/>
      <c r="AX57" s="54"/>
      <c r="AY57" s="54"/>
      <c r="AZ57" s="55">
        <f t="shared" si="7"/>
        <v>0</v>
      </c>
      <c r="BA57" s="55"/>
      <c r="BB57" s="55"/>
      <c r="BC57" s="55"/>
      <c r="BD57" s="55"/>
      <c r="BE57" s="55"/>
      <c r="BF57" s="55"/>
    </row>
    <row r="58" spans="2:58" x14ac:dyDescent="0.3">
      <c r="B58" s="48"/>
      <c r="C58" s="48"/>
      <c r="D58" s="48"/>
      <c r="E58" s="48"/>
      <c r="F58" s="59" t="s">
        <v>73</v>
      </c>
      <c r="G58" s="59"/>
      <c r="H58" s="59"/>
      <c r="I58" s="59"/>
      <c r="J58" s="59"/>
      <c r="K58" s="59"/>
      <c r="L58" s="52" t="s">
        <v>81</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3" t="s">
        <v>17</v>
      </c>
      <c r="AQ58" s="53"/>
      <c r="AR58" s="53"/>
      <c r="AS58" s="53"/>
      <c r="AT58" s="53"/>
      <c r="AU58" s="54">
        <v>48</v>
      </c>
      <c r="AV58" s="54"/>
      <c r="AW58" s="54"/>
      <c r="AX58" s="54"/>
      <c r="AY58" s="54"/>
      <c r="AZ58" s="55">
        <f>AU58*B58</f>
        <v>0</v>
      </c>
      <c r="BA58" s="55"/>
      <c r="BB58" s="55"/>
      <c r="BC58" s="55"/>
      <c r="BD58" s="55"/>
      <c r="BE58" s="55"/>
      <c r="BF58" s="55"/>
    </row>
    <row r="59" spans="2:58" x14ac:dyDescent="0.3">
      <c r="B59" s="48"/>
      <c r="C59" s="48"/>
      <c r="D59" s="48"/>
      <c r="E59" s="48"/>
      <c r="F59" s="59" t="s">
        <v>74</v>
      </c>
      <c r="G59" s="59"/>
      <c r="H59" s="59"/>
      <c r="I59" s="59"/>
      <c r="J59" s="59"/>
      <c r="K59" s="59"/>
      <c r="L59" s="52" t="s">
        <v>82</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3" t="s">
        <v>17</v>
      </c>
      <c r="AQ59" s="53"/>
      <c r="AR59" s="53"/>
      <c r="AS59" s="53"/>
      <c r="AT59" s="53"/>
      <c r="AU59" s="54">
        <v>48</v>
      </c>
      <c r="AV59" s="54"/>
      <c r="AW59" s="54"/>
      <c r="AX59" s="54"/>
      <c r="AY59" s="54"/>
      <c r="AZ59" s="55">
        <f>AU59*B59</f>
        <v>0</v>
      </c>
      <c r="BA59" s="55"/>
      <c r="BB59" s="55"/>
      <c r="BC59" s="55"/>
      <c r="BD59" s="55"/>
      <c r="BE59" s="55"/>
      <c r="BF59" s="55"/>
    </row>
    <row r="60" spans="2:58" x14ac:dyDescent="0.3">
      <c r="B60" s="48"/>
      <c r="C60" s="48"/>
      <c r="D60" s="48"/>
      <c r="E60" s="48"/>
      <c r="F60" s="59" t="s">
        <v>75</v>
      </c>
      <c r="G60" s="59"/>
      <c r="H60" s="59"/>
      <c r="I60" s="59"/>
      <c r="J60" s="59"/>
      <c r="K60" s="59"/>
      <c r="L60" s="52" t="s">
        <v>83</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3" t="s">
        <v>17</v>
      </c>
      <c r="AQ60" s="53"/>
      <c r="AR60" s="53"/>
      <c r="AS60" s="53"/>
      <c r="AT60" s="53"/>
      <c r="AU60" s="54">
        <v>48</v>
      </c>
      <c r="AV60" s="54"/>
      <c r="AW60" s="54"/>
      <c r="AX60" s="54"/>
      <c r="AY60" s="54"/>
      <c r="AZ60" s="55">
        <f t="shared" ref="AZ60:AZ64" si="8">AU60*B60</f>
        <v>0</v>
      </c>
      <c r="BA60" s="55"/>
      <c r="BB60" s="55"/>
      <c r="BC60" s="55"/>
      <c r="BD60" s="55"/>
      <c r="BE60" s="55"/>
      <c r="BF60" s="55"/>
    </row>
    <row r="61" spans="2:58" x14ac:dyDescent="0.3">
      <c r="B61" s="48"/>
      <c r="C61" s="48"/>
      <c r="D61" s="48"/>
      <c r="E61" s="48"/>
      <c r="F61" s="59" t="s">
        <v>76</v>
      </c>
      <c r="G61" s="59"/>
      <c r="H61" s="59"/>
      <c r="I61" s="59"/>
      <c r="J61" s="59"/>
      <c r="K61" s="59"/>
      <c r="L61" s="52" t="s">
        <v>84</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3" t="s">
        <v>17</v>
      </c>
      <c r="AQ61" s="53"/>
      <c r="AR61" s="53"/>
      <c r="AS61" s="53"/>
      <c r="AT61" s="53"/>
      <c r="AU61" s="54">
        <v>48</v>
      </c>
      <c r="AV61" s="54"/>
      <c r="AW61" s="54"/>
      <c r="AX61" s="54"/>
      <c r="AY61" s="54"/>
      <c r="AZ61" s="55">
        <f t="shared" si="8"/>
        <v>0</v>
      </c>
      <c r="BA61" s="55"/>
      <c r="BB61" s="55"/>
      <c r="BC61" s="55"/>
      <c r="BD61" s="55"/>
      <c r="BE61" s="55"/>
      <c r="BF61" s="55"/>
    </row>
    <row r="62" spans="2:58" ht="14.25" customHeight="1" x14ac:dyDescent="0.3">
      <c r="B62" s="23"/>
      <c r="C62" s="23"/>
      <c r="D62" s="23"/>
      <c r="E62" s="23"/>
      <c r="F62" s="24"/>
      <c r="G62" s="24"/>
      <c r="H62" s="24"/>
      <c r="I62" s="24"/>
      <c r="J62" s="24"/>
      <c r="K62" s="24"/>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6"/>
      <c r="AQ62" s="26"/>
      <c r="AR62" s="26"/>
      <c r="AS62" s="26"/>
      <c r="AT62" s="26"/>
      <c r="AU62" s="27"/>
      <c r="AV62" s="27"/>
      <c r="AW62" s="27"/>
      <c r="AX62" s="27"/>
      <c r="AY62" s="27"/>
      <c r="AZ62" s="28"/>
      <c r="BA62" s="28"/>
      <c r="BB62" s="28"/>
      <c r="BC62" s="28"/>
      <c r="BD62" s="28"/>
      <c r="BE62" s="28"/>
      <c r="BF62" s="28"/>
    </row>
    <row r="63" spans="2:58" x14ac:dyDescent="0.3">
      <c r="B63" s="48"/>
      <c r="C63" s="48"/>
      <c r="D63" s="48"/>
      <c r="E63" s="48"/>
      <c r="F63" s="59" t="s">
        <v>77</v>
      </c>
      <c r="G63" s="59"/>
      <c r="H63" s="59"/>
      <c r="I63" s="59"/>
      <c r="J63" s="59"/>
      <c r="K63" s="59"/>
      <c r="L63" s="52" t="s">
        <v>172</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3" t="s">
        <v>17</v>
      </c>
      <c r="AQ63" s="53"/>
      <c r="AR63" s="53"/>
      <c r="AS63" s="53"/>
      <c r="AT63" s="53"/>
      <c r="AU63" s="54">
        <v>48</v>
      </c>
      <c r="AV63" s="54"/>
      <c r="AW63" s="54"/>
      <c r="AX63" s="54"/>
      <c r="AY63" s="54"/>
      <c r="AZ63" s="55">
        <f t="shared" ref="AZ63" si="9">AU63*B63</f>
        <v>0</v>
      </c>
      <c r="BA63" s="55"/>
      <c r="BB63" s="55"/>
      <c r="BC63" s="55"/>
      <c r="BD63" s="55"/>
      <c r="BE63" s="55"/>
      <c r="BF63" s="55"/>
    </row>
    <row r="64" spans="2:58" x14ac:dyDescent="0.3">
      <c r="B64" s="48"/>
      <c r="C64" s="48"/>
      <c r="D64" s="48"/>
      <c r="E64" s="48"/>
      <c r="F64" s="59" t="s">
        <v>78</v>
      </c>
      <c r="G64" s="59"/>
      <c r="H64" s="59"/>
      <c r="I64" s="59"/>
      <c r="J64" s="59"/>
      <c r="K64" s="59"/>
      <c r="L64" s="52" t="s">
        <v>173</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3" t="s">
        <v>17</v>
      </c>
      <c r="AQ64" s="53"/>
      <c r="AR64" s="53"/>
      <c r="AS64" s="53"/>
      <c r="AT64" s="53"/>
      <c r="AU64" s="54">
        <v>48</v>
      </c>
      <c r="AV64" s="54"/>
      <c r="AW64" s="54"/>
      <c r="AX64" s="54"/>
      <c r="AY64" s="54"/>
      <c r="AZ64" s="55">
        <f t="shared" si="8"/>
        <v>0</v>
      </c>
      <c r="BA64" s="55"/>
      <c r="BB64" s="55"/>
      <c r="BC64" s="55"/>
      <c r="BD64" s="55"/>
      <c r="BE64" s="55"/>
      <c r="BF64" s="55"/>
    </row>
    <row r="65" spans="2:58" x14ac:dyDescent="0.3">
      <c r="B65" s="16"/>
      <c r="C65" s="16"/>
      <c r="D65" s="16"/>
      <c r="E65" s="16"/>
      <c r="F65" s="17"/>
      <c r="G65" s="17"/>
      <c r="H65" s="17"/>
      <c r="I65" s="17"/>
      <c r="J65" s="17"/>
      <c r="K65" s="17"/>
      <c r="AP65" s="15"/>
      <c r="AQ65" s="15"/>
      <c r="AR65" s="15"/>
      <c r="AS65" s="15"/>
      <c r="AT65" s="15"/>
      <c r="AU65" s="18"/>
      <c r="AV65" s="18"/>
      <c r="AW65" s="18"/>
      <c r="AX65" s="18"/>
      <c r="AY65" s="18"/>
      <c r="AZ65" s="19"/>
      <c r="BA65" s="19"/>
      <c r="BB65" s="19"/>
      <c r="BC65" s="19"/>
      <c r="BD65" s="19"/>
      <c r="BE65" s="19"/>
      <c r="BF65" s="19"/>
    </row>
    <row r="66" spans="2:58" ht="14.4" customHeight="1" x14ac:dyDescent="0.3">
      <c r="B66" s="62" t="s">
        <v>109</v>
      </c>
      <c r="C66" s="62"/>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62"/>
      <c r="AZ66" s="62"/>
      <c r="BA66" s="62"/>
      <c r="BB66" s="62"/>
      <c r="BC66" s="62"/>
      <c r="BD66" s="62"/>
      <c r="BE66" s="62"/>
      <c r="BF66" s="62"/>
    </row>
    <row r="67" spans="2:58" ht="27.6" customHeight="1" x14ac:dyDescent="0.3">
      <c r="B67" s="100" t="s">
        <v>85</v>
      </c>
      <c r="C67" s="100"/>
      <c r="D67" s="100"/>
      <c r="E67" s="100"/>
      <c r="F67" s="100"/>
      <c r="G67" s="100"/>
      <c r="H67" s="100"/>
      <c r="I67" s="100"/>
      <c r="J67" s="100"/>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c r="AP67" s="100"/>
      <c r="AQ67" s="100"/>
      <c r="AR67" s="100"/>
      <c r="AS67" s="100"/>
      <c r="AT67" s="100"/>
      <c r="AU67" s="100"/>
      <c r="AV67" s="100"/>
      <c r="AW67" s="100"/>
      <c r="AX67" s="100"/>
      <c r="AY67" s="100"/>
      <c r="AZ67" s="100"/>
      <c r="BA67" s="100"/>
      <c r="BB67" s="100"/>
      <c r="BC67" s="100"/>
      <c r="BD67" s="100"/>
      <c r="BE67" s="100"/>
      <c r="BF67" s="100"/>
    </row>
    <row r="68" spans="2:58" ht="14.4" customHeight="1" x14ac:dyDescent="0.3">
      <c r="B68" s="48"/>
      <c r="C68" s="48"/>
      <c r="D68" s="48"/>
      <c r="E68" s="48"/>
      <c r="F68" s="59"/>
      <c r="G68" s="59"/>
      <c r="H68" s="59"/>
      <c r="I68" s="59"/>
      <c r="J68" s="59"/>
      <c r="K68" s="59"/>
      <c r="L68" s="52" t="s">
        <v>86</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3" t="s">
        <v>38</v>
      </c>
      <c r="AQ68" s="53"/>
      <c r="AR68" s="53"/>
      <c r="AS68" s="53"/>
      <c r="AT68" s="53"/>
      <c r="AU68" s="54" t="s">
        <v>38</v>
      </c>
      <c r="AV68" s="54"/>
      <c r="AW68" s="54"/>
      <c r="AX68" s="54"/>
      <c r="AY68" s="54"/>
      <c r="AZ68" s="55"/>
      <c r="BA68" s="55"/>
      <c r="BB68" s="55"/>
      <c r="BC68" s="55"/>
      <c r="BD68" s="55"/>
      <c r="BE68" s="55"/>
      <c r="BF68" s="55"/>
    </row>
    <row r="69" spans="2:58" ht="14.4" customHeight="1" x14ac:dyDescent="0.3">
      <c r="B69" s="48"/>
      <c r="C69" s="48"/>
      <c r="D69" s="48"/>
      <c r="E69" s="48"/>
      <c r="F69" s="59"/>
      <c r="G69" s="59"/>
      <c r="H69" s="59"/>
      <c r="I69" s="59"/>
      <c r="J69" s="59"/>
      <c r="K69" s="59"/>
      <c r="L69" s="52" t="s">
        <v>87</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3" t="s">
        <v>38</v>
      </c>
      <c r="AQ69" s="53"/>
      <c r="AR69" s="53"/>
      <c r="AS69" s="53"/>
      <c r="AT69" s="53"/>
      <c r="AU69" s="54" t="s">
        <v>38</v>
      </c>
      <c r="AV69" s="54"/>
      <c r="AW69" s="54"/>
      <c r="AX69" s="54"/>
      <c r="AY69" s="54"/>
      <c r="AZ69" s="55"/>
      <c r="BA69" s="55"/>
      <c r="BB69" s="55"/>
      <c r="BC69" s="55"/>
      <c r="BD69" s="55"/>
      <c r="BE69" s="55"/>
      <c r="BF69" s="55"/>
    </row>
    <row r="70" spans="2:58" ht="14.4" customHeight="1" x14ac:dyDescent="0.3">
      <c r="B70" s="48"/>
      <c r="C70" s="48"/>
      <c r="D70" s="48"/>
      <c r="E70" s="48"/>
      <c r="F70" s="59"/>
      <c r="G70" s="59"/>
      <c r="H70" s="59"/>
      <c r="I70" s="59"/>
      <c r="J70" s="59"/>
      <c r="K70" s="59"/>
      <c r="L70" s="52" t="s">
        <v>88</v>
      </c>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c r="AP70" s="53" t="s">
        <v>38</v>
      </c>
      <c r="AQ70" s="53"/>
      <c r="AR70" s="53"/>
      <c r="AS70" s="53"/>
      <c r="AT70" s="53"/>
      <c r="AU70" s="54" t="s">
        <v>38</v>
      </c>
      <c r="AV70" s="54"/>
      <c r="AW70" s="54"/>
      <c r="AX70" s="54"/>
      <c r="AY70" s="54"/>
      <c r="AZ70" s="55"/>
      <c r="BA70" s="55"/>
      <c r="BB70" s="55"/>
      <c r="BC70" s="55"/>
      <c r="BD70" s="55"/>
      <c r="BE70" s="55"/>
      <c r="BF70" s="55"/>
    </row>
    <row r="71" spans="2:58" ht="14.4" customHeight="1" x14ac:dyDescent="0.3">
      <c r="B71" s="48"/>
      <c r="C71" s="48"/>
      <c r="D71" s="48"/>
      <c r="E71" s="48"/>
      <c r="F71" s="59"/>
      <c r="G71" s="59"/>
      <c r="H71" s="59"/>
      <c r="I71" s="59"/>
      <c r="J71" s="59"/>
      <c r="K71" s="59"/>
      <c r="L71" s="52" t="s">
        <v>89</v>
      </c>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c r="AP71" s="53" t="s">
        <v>38</v>
      </c>
      <c r="AQ71" s="53"/>
      <c r="AR71" s="53"/>
      <c r="AS71" s="53"/>
      <c r="AT71" s="53"/>
      <c r="AU71" s="54" t="s">
        <v>38</v>
      </c>
      <c r="AV71" s="54"/>
      <c r="AW71" s="54"/>
      <c r="AX71" s="54"/>
      <c r="AY71" s="54"/>
      <c r="AZ71" s="55"/>
      <c r="BA71" s="55"/>
      <c r="BB71" s="55"/>
      <c r="BC71" s="55"/>
      <c r="BD71" s="55"/>
      <c r="BE71" s="55"/>
      <c r="BF71" s="55"/>
    </row>
    <row r="72" spans="2:58" ht="14.4" customHeight="1" x14ac:dyDescent="0.3">
      <c r="B72" s="48"/>
      <c r="C72" s="48"/>
      <c r="D72" s="48"/>
      <c r="E72" s="48"/>
      <c r="F72" s="59" t="s">
        <v>90</v>
      </c>
      <c r="G72" s="59"/>
      <c r="H72" s="59"/>
      <c r="I72" s="59"/>
      <c r="J72" s="59"/>
      <c r="K72" s="59"/>
      <c r="L72" s="52" t="s">
        <v>94</v>
      </c>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c r="AM72" s="52"/>
      <c r="AN72" s="52"/>
      <c r="AO72" s="52"/>
      <c r="AP72" s="53" t="s">
        <v>12</v>
      </c>
      <c r="AQ72" s="53"/>
      <c r="AR72" s="53"/>
      <c r="AS72" s="53"/>
      <c r="AT72" s="53"/>
      <c r="AU72" s="54">
        <v>39.35</v>
      </c>
      <c r="AV72" s="54"/>
      <c r="AW72" s="54"/>
      <c r="AX72" s="54"/>
      <c r="AY72" s="54"/>
      <c r="AZ72" s="55">
        <f t="shared" ref="AZ72" si="10">AU72*B72</f>
        <v>0</v>
      </c>
      <c r="BA72" s="55"/>
      <c r="BB72" s="55"/>
      <c r="BC72" s="55"/>
      <c r="BD72" s="55"/>
      <c r="BE72" s="55"/>
      <c r="BF72" s="55"/>
    </row>
    <row r="73" spans="2:58" x14ac:dyDescent="0.3">
      <c r="B73" s="48"/>
      <c r="C73" s="48"/>
      <c r="D73" s="48"/>
      <c r="E73" s="48"/>
      <c r="F73" s="59" t="s">
        <v>91</v>
      </c>
      <c r="G73" s="59"/>
      <c r="H73" s="59"/>
      <c r="I73" s="59"/>
      <c r="J73" s="59"/>
      <c r="K73" s="59"/>
      <c r="L73" s="52" t="s">
        <v>95</v>
      </c>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c r="AO73" s="52"/>
      <c r="AP73" s="53" t="s">
        <v>12</v>
      </c>
      <c r="AQ73" s="53"/>
      <c r="AR73" s="53"/>
      <c r="AS73" s="53"/>
      <c r="AT73" s="53"/>
      <c r="AU73" s="54">
        <v>39.35</v>
      </c>
      <c r="AV73" s="54"/>
      <c r="AW73" s="54"/>
      <c r="AX73" s="54"/>
      <c r="AY73" s="54"/>
      <c r="AZ73" s="55">
        <f t="shared" ref="AZ73:AZ75" si="11">AU73*B73</f>
        <v>0</v>
      </c>
      <c r="BA73" s="55"/>
      <c r="BB73" s="55"/>
      <c r="BC73" s="55"/>
      <c r="BD73" s="55"/>
      <c r="BE73" s="55"/>
      <c r="BF73" s="55"/>
    </row>
    <row r="74" spans="2:58" x14ac:dyDescent="0.3">
      <c r="B74" s="48"/>
      <c r="C74" s="48"/>
      <c r="D74" s="48"/>
      <c r="E74" s="48"/>
      <c r="F74" s="59" t="s">
        <v>92</v>
      </c>
      <c r="G74" s="59"/>
      <c r="H74" s="59"/>
      <c r="I74" s="59"/>
      <c r="J74" s="59"/>
      <c r="K74" s="59"/>
      <c r="L74" s="52" t="s">
        <v>96</v>
      </c>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c r="AP74" s="53" t="s">
        <v>17</v>
      </c>
      <c r="AQ74" s="53"/>
      <c r="AR74" s="53"/>
      <c r="AS74" s="53"/>
      <c r="AT74" s="53"/>
      <c r="AU74" s="54">
        <v>8.1</v>
      </c>
      <c r="AV74" s="54"/>
      <c r="AW74" s="54"/>
      <c r="AX74" s="54"/>
      <c r="AY74" s="54"/>
      <c r="AZ74" s="55">
        <f t="shared" si="11"/>
        <v>0</v>
      </c>
      <c r="BA74" s="55"/>
      <c r="BB74" s="55"/>
      <c r="BC74" s="55"/>
      <c r="BD74" s="55"/>
      <c r="BE74" s="55"/>
      <c r="BF74" s="55"/>
    </row>
    <row r="75" spans="2:58" x14ac:dyDescent="0.3">
      <c r="B75" s="48"/>
      <c r="C75" s="48"/>
      <c r="D75" s="48"/>
      <c r="E75" s="48"/>
      <c r="F75" s="59" t="s">
        <v>93</v>
      </c>
      <c r="G75" s="59"/>
      <c r="H75" s="59"/>
      <c r="I75" s="59"/>
      <c r="J75" s="59"/>
      <c r="K75" s="59"/>
      <c r="L75" s="52" t="s">
        <v>97</v>
      </c>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c r="AP75" s="53" t="s">
        <v>17</v>
      </c>
      <c r="AQ75" s="53"/>
      <c r="AR75" s="53"/>
      <c r="AS75" s="53"/>
      <c r="AT75" s="53"/>
      <c r="AU75" s="54">
        <v>8.1</v>
      </c>
      <c r="AV75" s="54"/>
      <c r="AW75" s="54"/>
      <c r="AX75" s="54"/>
      <c r="AY75" s="54"/>
      <c r="AZ75" s="55">
        <f t="shared" si="11"/>
        <v>0</v>
      </c>
      <c r="BA75" s="55"/>
      <c r="BB75" s="55"/>
      <c r="BC75" s="55"/>
      <c r="BD75" s="55"/>
      <c r="BE75" s="55"/>
      <c r="BF75" s="55"/>
    </row>
    <row r="76" spans="2:58" ht="15" customHeight="1" x14ac:dyDescent="0.3">
      <c r="B76" s="16"/>
      <c r="C76" s="16"/>
      <c r="D76" s="16"/>
      <c r="E76" s="16"/>
      <c r="F76" s="17"/>
      <c r="G76" s="17"/>
      <c r="H76" s="17"/>
      <c r="I76" s="17"/>
      <c r="J76" s="17"/>
      <c r="K76" s="17"/>
      <c r="L76" s="20"/>
      <c r="AP76" s="15"/>
      <c r="AQ76" s="15"/>
      <c r="AR76" s="15"/>
      <c r="AS76" s="15"/>
      <c r="AT76" s="15"/>
      <c r="AU76" s="18"/>
      <c r="AV76" s="18"/>
      <c r="AW76" s="18"/>
      <c r="AX76" s="18"/>
      <c r="AY76" s="18"/>
      <c r="AZ76" s="19"/>
      <c r="BA76" s="19"/>
      <c r="BB76" s="19"/>
      <c r="BC76" s="19"/>
      <c r="BD76" s="19"/>
      <c r="BE76" s="19"/>
      <c r="BF76" s="19"/>
    </row>
    <row r="77" spans="2:58" ht="15.6" x14ac:dyDescent="0.3">
      <c r="B77" s="62" t="s">
        <v>34</v>
      </c>
      <c r="C77" s="62"/>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row>
    <row r="78" spans="2:58" ht="15.6" x14ac:dyDescent="0.3">
      <c r="B78" s="64" t="s">
        <v>191</v>
      </c>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5"/>
      <c r="BB78" s="65"/>
      <c r="BC78" s="65"/>
      <c r="BD78" s="65"/>
      <c r="BE78" s="65"/>
      <c r="BF78" s="65"/>
    </row>
    <row r="79" spans="2:58" ht="23.4" customHeight="1" x14ac:dyDescent="0.3">
      <c r="B79" s="48"/>
      <c r="C79" s="48"/>
      <c r="D79" s="48"/>
      <c r="E79" s="48"/>
      <c r="F79" s="59" t="s">
        <v>36</v>
      </c>
      <c r="G79" s="59"/>
      <c r="H79" s="59"/>
      <c r="I79" s="59"/>
      <c r="J79" s="59"/>
      <c r="K79" s="59"/>
      <c r="L79" s="63" t="s">
        <v>175</v>
      </c>
      <c r="M79" s="63"/>
      <c r="N79" s="63"/>
      <c r="O79" s="63"/>
      <c r="P79" s="63"/>
      <c r="Q79" s="63"/>
      <c r="R79" s="63"/>
      <c r="S79" s="63"/>
      <c r="T79" s="63"/>
      <c r="U79" s="63"/>
      <c r="V79" s="63"/>
      <c r="W79" s="63"/>
      <c r="X79" s="63"/>
      <c r="Y79" s="63"/>
      <c r="Z79" s="63"/>
      <c r="AA79" s="63"/>
      <c r="AB79" s="63"/>
      <c r="AC79" s="63"/>
      <c r="AD79" s="63"/>
      <c r="AE79" s="63"/>
      <c r="AF79" s="63"/>
      <c r="AG79" s="63"/>
      <c r="AH79" s="63"/>
      <c r="AI79" s="63"/>
      <c r="AJ79" s="63"/>
      <c r="AK79" s="63"/>
      <c r="AL79" s="63"/>
      <c r="AM79" s="63"/>
      <c r="AN79" s="63"/>
      <c r="AO79" s="63"/>
      <c r="AP79" s="53" t="s">
        <v>35</v>
      </c>
      <c r="AQ79" s="53"/>
      <c r="AR79" s="53"/>
      <c r="AS79" s="53"/>
      <c r="AT79" s="53"/>
      <c r="AU79" s="54">
        <v>32.25</v>
      </c>
      <c r="AV79" s="54"/>
      <c r="AW79" s="54"/>
      <c r="AX79" s="54"/>
      <c r="AY79" s="54"/>
      <c r="AZ79" s="55">
        <f t="shared" ref="AZ79" si="12">AU79*B79</f>
        <v>0</v>
      </c>
      <c r="BA79" s="55"/>
      <c r="BB79" s="55"/>
      <c r="BC79" s="55"/>
      <c r="BD79" s="55"/>
      <c r="BE79" s="55"/>
      <c r="BF79" s="55"/>
    </row>
    <row r="80" spans="2:58" x14ac:dyDescent="0.3">
      <c r="B80" s="48"/>
      <c r="C80" s="48"/>
      <c r="D80" s="48"/>
      <c r="E80" s="48"/>
      <c r="F80" s="49" t="s">
        <v>37</v>
      </c>
      <c r="G80" s="50"/>
      <c r="H80" s="50"/>
      <c r="I80" s="50"/>
      <c r="J80" s="50"/>
      <c r="K80" s="51"/>
      <c r="L80" s="52" t="s">
        <v>209</v>
      </c>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3" t="s">
        <v>17</v>
      </c>
      <c r="AQ80" s="53"/>
      <c r="AR80" s="53"/>
      <c r="AS80" s="53"/>
      <c r="AT80" s="53"/>
      <c r="AU80" s="54">
        <v>109.75</v>
      </c>
      <c r="AV80" s="54"/>
      <c r="AW80" s="54"/>
      <c r="AX80" s="54"/>
      <c r="AY80" s="54"/>
      <c r="AZ80" s="55">
        <f t="shared" ref="AZ80" si="13">AU80*B80</f>
        <v>0</v>
      </c>
      <c r="BA80" s="55"/>
      <c r="BB80" s="55"/>
      <c r="BC80" s="55"/>
      <c r="BD80" s="55"/>
      <c r="BE80" s="55"/>
      <c r="BF80" s="55"/>
    </row>
    <row r="81" spans="2:58" x14ac:dyDescent="0.3">
      <c r="B81" s="48"/>
      <c r="C81" s="48"/>
      <c r="D81" s="48"/>
      <c r="E81" s="48"/>
      <c r="F81" s="49" t="s">
        <v>203</v>
      </c>
      <c r="G81" s="50"/>
      <c r="H81" s="50"/>
      <c r="I81" s="50"/>
      <c r="J81" s="50"/>
      <c r="K81" s="51"/>
      <c r="L81" s="52" t="s">
        <v>206</v>
      </c>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3" t="s">
        <v>17</v>
      </c>
      <c r="AQ81" s="53"/>
      <c r="AR81" s="53"/>
      <c r="AS81" s="53"/>
      <c r="AT81" s="53"/>
      <c r="AU81" s="54">
        <v>109.75</v>
      </c>
      <c r="AV81" s="54"/>
      <c r="AW81" s="54"/>
      <c r="AX81" s="54"/>
      <c r="AY81" s="54"/>
      <c r="AZ81" s="55">
        <f t="shared" ref="AZ81:AZ83" si="14">AU81*B81</f>
        <v>0</v>
      </c>
      <c r="BA81" s="55"/>
      <c r="BB81" s="55"/>
      <c r="BC81" s="55"/>
      <c r="BD81" s="55"/>
      <c r="BE81" s="55"/>
      <c r="BF81" s="55"/>
    </row>
    <row r="82" spans="2:58" x14ac:dyDescent="0.3">
      <c r="B82" s="48"/>
      <c r="C82" s="48"/>
      <c r="D82" s="48"/>
      <c r="E82" s="48"/>
      <c r="F82" s="49" t="s">
        <v>204</v>
      </c>
      <c r="G82" s="50"/>
      <c r="H82" s="50"/>
      <c r="I82" s="50"/>
      <c r="J82" s="50"/>
      <c r="K82" s="51"/>
      <c r="L82" s="52" t="s">
        <v>207</v>
      </c>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3" t="s">
        <v>17</v>
      </c>
      <c r="AQ82" s="53"/>
      <c r="AR82" s="53"/>
      <c r="AS82" s="53"/>
      <c r="AT82" s="53"/>
      <c r="AU82" s="54">
        <v>109.75</v>
      </c>
      <c r="AV82" s="54"/>
      <c r="AW82" s="54"/>
      <c r="AX82" s="54"/>
      <c r="AY82" s="54"/>
      <c r="AZ82" s="55">
        <f t="shared" si="14"/>
        <v>0</v>
      </c>
      <c r="BA82" s="55"/>
      <c r="BB82" s="55"/>
      <c r="BC82" s="55"/>
      <c r="BD82" s="55"/>
      <c r="BE82" s="55"/>
      <c r="BF82" s="55"/>
    </row>
    <row r="83" spans="2:58" x14ac:dyDescent="0.3">
      <c r="B83" s="48"/>
      <c r="C83" s="48"/>
      <c r="D83" s="48"/>
      <c r="E83" s="48"/>
      <c r="F83" s="49" t="s">
        <v>205</v>
      </c>
      <c r="G83" s="50"/>
      <c r="H83" s="50"/>
      <c r="I83" s="50"/>
      <c r="J83" s="50"/>
      <c r="K83" s="51"/>
      <c r="L83" s="52" t="s">
        <v>208</v>
      </c>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3" t="s">
        <v>17</v>
      </c>
      <c r="AQ83" s="53"/>
      <c r="AR83" s="53"/>
      <c r="AS83" s="53"/>
      <c r="AT83" s="53"/>
      <c r="AU83" s="54">
        <v>109.75</v>
      </c>
      <c r="AV83" s="54"/>
      <c r="AW83" s="54"/>
      <c r="AX83" s="54"/>
      <c r="AY83" s="54"/>
      <c r="AZ83" s="55">
        <f t="shared" si="14"/>
        <v>0</v>
      </c>
      <c r="BA83" s="55"/>
      <c r="BB83" s="55"/>
      <c r="BC83" s="55"/>
      <c r="BD83" s="55"/>
      <c r="BE83" s="55"/>
      <c r="BF83" s="55"/>
    </row>
    <row r="84" spans="2:58" x14ac:dyDescent="0.3">
      <c r="B84" s="48"/>
      <c r="C84" s="48"/>
      <c r="D84" s="48"/>
      <c r="E84" s="48"/>
      <c r="F84" s="59" t="s">
        <v>98</v>
      </c>
      <c r="G84" s="59"/>
      <c r="H84" s="59"/>
      <c r="I84" s="59"/>
      <c r="J84" s="59"/>
      <c r="K84" s="59"/>
      <c r="L84" s="52" t="s">
        <v>174</v>
      </c>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53" t="s">
        <v>17</v>
      </c>
      <c r="AQ84" s="53"/>
      <c r="AR84" s="53"/>
      <c r="AS84" s="53"/>
      <c r="AT84" s="53"/>
      <c r="AU84" s="54">
        <v>85.5</v>
      </c>
      <c r="AV84" s="54"/>
      <c r="AW84" s="54"/>
      <c r="AX84" s="54"/>
      <c r="AY84" s="54"/>
      <c r="AZ84" s="55">
        <f t="shared" ref="AZ84:AZ88" si="15">AU84*B84</f>
        <v>0</v>
      </c>
      <c r="BA84" s="55"/>
      <c r="BB84" s="55"/>
      <c r="BC84" s="55"/>
      <c r="BD84" s="55"/>
      <c r="BE84" s="55"/>
      <c r="BF84" s="55"/>
    </row>
    <row r="85" spans="2:58" customFormat="1" x14ac:dyDescent="0.3">
      <c r="B85" s="118"/>
      <c r="C85" s="119"/>
      <c r="D85" s="119"/>
      <c r="E85" s="120"/>
      <c r="F85" s="59" t="s">
        <v>190</v>
      </c>
      <c r="G85" s="59"/>
      <c r="H85" s="59"/>
      <c r="I85" s="59"/>
      <c r="J85" s="59"/>
      <c r="K85" s="59"/>
      <c r="L85" s="52" t="s">
        <v>192</v>
      </c>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2"/>
      <c r="AN85" s="52"/>
      <c r="AO85" s="52"/>
      <c r="AP85" s="121" t="s">
        <v>17</v>
      </c>
      <c r="AQ85" s="122"/>
      <c r="AR85" s="122"/>
      <c r="AS85" s="122"/>
      <c r="AT85" s="123"/>
      <c r="AU85" s="124">
        <v>120.75</v>
      </c>
      <c r="AV85" s="125"/>
      <c r="AW85" s="125"/>
      <c r="AX85" s="125"/>
      <c r="AY85" s="126"/>
      <c r="AZ85" s="127">
        <f t="shared" si="15"/>
        <v>0</v>
      </c>
      <c r="BA85" s="128"/>
      <c r="BB85" s="128"/>
      <c r="BC85" s="128"/>
      <c r="BD85" s="128"/>
      <c r="BE85" s="128"/>
      <c r="BF85" s="129"/>
    </row>
    <row r="86" spans="2:58" customFormat="1" x14ac:dyDescent="0.3">
      <c r="B86" s="130"/>
      <c r="C86" s="130"/>
      <c r="D86" s="130"/>
      <c r="E86" s="130"/>
      <c r="F86" s="59" t="s">
        <v>190</v>
      </c>
      <c r="G86" s="59"/>
      <c r="H86" s="59"/>
      <c r="I86" s="59"/>
      <c r="J86" s="59"/>
      <c r="K86" s="59"/>
      <c r="L86" s="52" t="s">
        <v>193</v>
      </c>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c r="AM86" s="52"/>
      <c r="AN86" s="52"/>
      <c r="AO86" s="52"/>
      <c r="AP86" s="131" t="s">
        <v>17</v>
      </c>
      <c r="AQ86" s="131"/>
      <c r="AR86" s="131"/>
      <c r="AS86" s="131"/>
      <c r="AT86" s="131"/>
      <c r="AU86" s="132">
        <v>104</v>
      </c>
      <c r="AV86" s="132"/>
      <c r="AW86" s="132"/>
      <c r="AX86" s="132"/>
      <c r="AY86" s="132"/>
      <c r="AZ86" s="133">
        <f t="shared" si="15"/>
        <v>0</v>
      </c>
      <c r="BA86" s="133"/>
      <c r="BB86" s="133"/>
      <c r="BC86" s="133"/>
      <c r="BD86" s="133"/>
      <c r="BE86" s="133"/>
      <c r="BF86" s="133"/>
    </row>
    <row r="87" spans="2:58" customFormat="1" x14ac:dyDescent="0.3">
      <c r="B87" s="130"/>
      <c r="C87" s="130"/>
      <c r="D87" s="130"/>
      <c r="E87" s="130"/>
      <c r="F87" s="59" t="s">
        <v>190</v>
      </c>
      <c r="G87" s="59"/>
      <c r="H87" s="59"/>
      <c r="I87" s="59"/>
      <c r="J87" s="59"/>
      <c r="K87" s="59"/>
      <c r="L87" s="52" t="s">
        <v>194</v>
      </c>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131" t="s">
        <v>17</v>
      </c>
      <c r="AQ87" s="131"/>
      <c r="AR87" s="131"/>
      <c r="AS87" s="131"/>
      <c r="AT87" s="131"/>
      <c r="AU87" s="132">
        <v>93.45</v>
      </c>
      <c r="AV87" s="132"/>
      <c r="AW87" s="132"/>
      <c r="AX87" s="132"/>
      <c r="AY87" s="132"/>
      <c r="AZ87" s="133">
        <f t="shared" si="15"/>
        <v>0</v>
      </c>
      <c r="BA87" s="133"/>
      <c r="BB87" s="133"/>
      <c r="BC87" s="133"/>
      <c r="BD87" s="133"/>
      <c r="BE87" s="133"/>
      <c r="BF87" s="133"/>
    </row>
    <row r="88" spans="2:58" customFormat="1" x14ac:dyDescent="0.3">
      <c r="B88" s="130"/>
      <c r="C88" s="130"/>
      <c r="D88" s="130"/>
      <c r="E88" s="130"/>
      <c r="F88" s="59" t="s">
        <v>190</v>
      </c>
      <c r="G88" s="59"/>
      <c r="H88" s="59"/>
      <c r="I88" s="59"/>
      <c r="J88" s="59"/>
      <c r="K88" s="59"/>
      <c r="L88" s="52" t="s">
        <v>195</v>
      </c>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52"/>
      <c r="AP88" s="131" t="s">
        <v>17</v>
      </c>
      <c r="AQ88" s="131"/>
      <c r="AR88" s="131"/>
      <c r="AS88" s="131"/>
      <c r="AT88" s="131"/>
      <c r="AU88" s="132">
        <v>78.75</v>
      </c>
      <c r="AV88" s="132"/>
      <c r="AW88" s="132"/>
      <c r="AX88" s="132"/>
      <c r="AY88" s="132"/>
      <c r="AZ88" s="133">
        <f t="shared" si="15"/>
        <v>0</v>
      </c>
      <c r="BA88" s="133"/>
      <c r="BB88" s="133"/>
      <c r="BC88" s="133"/>
      <c r="BD88" s="133"/>
      <c r="BE88" s="133"/>
      <c r="BF88" s="133"/>
    </row>
    <row r="89" spans="2:58" x14ac:dyDescent="0.3">
      <c r="B89" s="48"/>
      <c r="C89" s="48"/>
      <c r="D89" s="48"/>
      <c r="E89" s="48"/>
      <c r="F89" s="59"/>
      <c r="G89" s="59"/>
      <c r="H89" s="59"/>
      <c r="I89" s="59"/>
      <c r="J89" s="59"/>
      <c r="K89" s="59"/>
      <c r="L89" s="52" t="s">
        <v>189</v>
      </c>
      <c r="M89" s="52"/>
      <c r="N89" s="52"/>
      <c r="O89" s="52"/>
      <c r="P89" s="52"/>
      <c r="Q89" s="52"/>
      <c r="R89" s="52"/>
      <c r="S89" s="52"/>
      <c r="T89" s="52"/>
      <c r="U89" s="52"/>
      <c r="V89" s="52"/>
      <c r="W89" s="52"/>
      <c r="X89" s="52"/>
      <c r="Y89" s="52"/>
      <c r="Z89" s="52"/>
      <c r="AA89" s="52"/>
      <c r="AB89" s="52"/>
      <c r="AC89" s="52"/>
      <c r="AD89" s="52"/>
      <c r="AE89" s="52"/>
      <c r="AF89" s="52"/>
      <c r="AG89" s="52"/>
      <c r="AH89" s="52"/>
      <c r="AI89" s="52"/>
      <c r="AJ89" s="52"/>
      <c r="AK89" s="52"/>
      <c r="AL89" s="52"/>
      <c r="AM89" s="52"/>
      <c r="AN89" s="52"/>
      <c r="AO89" s="52"/>
      <c r="AP89" s="53" t="s">
        <v>38</v>
      </c>
      <c r="AQ89" s="53"/>
      <c r="AR89" s="53"/>
      <c r="AS89" s="53"/>
      <c r="AT89" s="53"/>
      <c r="AU89" s="54" t="s">
        <v>38</v>
      </c>
      <c r="AV89" s="54"/>
      <c r="AW89" s="54"/>
      <c r="AX89" s="54"/>
      <c r="AY89" s="54"/>
      <c r="AZ89" s="55"/>
      <c r="BA89" s="55"/>
      <c r="BB89" s="55"/>
      <c r="BC89" s="55"/>
      <c r="BD89" s="55"/>
      <c r="BE89" s="55"/>
      <c r="BF89" s="55"/>
    </row>
    <row r="90" spans="2:58" x14ac:dyDescent="0.3">
      <c r="B90" s="16"/>
      <c r="C90" s="16"/>
      <c r="D90" s="16"/>
      <c r="E90" s="16"/>
      <c r="F90" s="17"/>
      <c r="G90" s="17"/>
      <c r="H90" s="17"/>
      <c r="I90" s="17"/>
      <c r="J90" s="17"/>
      <c r="K90" s="17"/>
      <c r="AP90" s="15"/>
      <c r="AQ90" s="15"/>
      <c r="AR90" s="15"/>
      <c r="AS90" s="15"/>
      <c r="AT90" s="15"/>
      <c r="AU90" s="18"/>
      <c r="AV90" s="18"/>
      <c r="AW90" s="18"/>
      <c r="AX90" s="18"/>
      <c r="AY90" s="18"/>
      <c r="AZ90" s="19"/>
      <c r="BA90" s="19"/>
      <c r="BB90" s="19"/>
      <c r="BC90" s="19"/>
      <c r="BD90" s="19"/>
      <c r="BE90" s="19"/>
      <c r="BF90" s="19"/>
    </row>
    <row r="91" spans="2:58" ht="15.6" x14ac:dyDescent="0.3">
      <c r="B91" s="62" t="s">
        <v>30</v>
      </c>
      <c r="C91" s="62"/>
      <c r="D91" s="62"/>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2"/>
      <c r="AI91" s="62"/>
      <c r="AJ91" s="62"/>
      <c r="AK91" s="62"/>
      <c r="AL91" s="62"/>
      <c r="AM91" s="62"/>
      <c r="AN91" s="62"/>
      <c r="AO91" s="62"/>
      <c r="AP91" s="62"/>
      <c r="AQ91" s="62"/>
      <c r="AR91" s="62"/>
      <c r="AS91" s="62"/>
      <c r="AT91" s="62"/>
      <c r="AU91" s="62"/>
      <c r="AV91" s="62"/>
      <c r="AW91" s="62"/>
      <c r="AX91" s="62"/>
      <c r="AY91" s="62"/>
      <c r="AZ91" s="62"/>
      <c r="BA91" s="62"/>
      <c r="BB91" s="62"/>
      <c r="BC91" s="62"/>
      <c r="BD91" s="62"/>
      <c r="BE91" s="62"/>
      <c r="BF91" s="62"/>
    </row>
    <row r="92" spans="2:58" x14ac:dyDescent="0.3">
      <c r="B92" s="48"/>
      <c r="C92" s="48"/>
      <c r="D92" s="48"/>
      <c r="E92" s="48"/>
      <c r="F92" s="59" t="s">
        <v>99</v>
      </c>
      <c r="G92" s="59"/>
      <c r="H92" s="59"/>
      <c r="I92" s="59"/>
      <c r="J92" s="59"/>
      <c r="K92" s="59"/>
      <c r="L92" s="52" t="s">
        <v>101</v>
      </c>
      <c r="M92" s="52"/>
      <c r="N92" s="52"/>
      <c r="O92" s="52"/>
      <c r="P92" s="52"/>
      <c r="Q92" s="52"/>
      <c r="R92" s="52"/>
      <c r="S92" s="52"/>
      <c r="T92" s="52"/>
      <c r="U92" s="52"/>
      <c r="V92" s="52"/>
      <c r="W92" s="52"/>
      <c r="X92" s="52"/>
      <c r="Y92" s="52"/>
      <c r="Z92" s="52"/>
      <c r="AA92" s="52"/>
      <c r="AB92" s="52"/>
      <c r="AC92" s="52"/>
      <c r="AD92" s="52"/>
      <c r="AE92" s="52"/>
      <c r="AF92" s="52"/>
      <c r="AG92" s="52"/>
      <c r="AH92" s="52"/>
      <c r="AI92" s="52"/>
      <c r="AJ92" s="52"/>
      <c r="AK92" s="52"/>
      <c r="AL92" s="52"/>
      <c r="AM92" s="52"/>
      <c r="AN92" s="52"/>
      <c r="AO92" s="52"/>
      <c r="AP92" s="53" t="s">
        <v>17</v>
      </c>
      <c r="AQ92" s="53"/>
      <c r="AR92" s="53"/>
      <c r="AS92" s="53"/>
      <c r="AT92" s="53"/>
      <c r="AU92" s="54">
        <v>1337</v>
      </c>
      <c r="AV92" s="54"/>
      <c r="AW92" s="54"/>
      <c r="AX92" s="54"/>
      <c r="AY92" s="54"/>
      <c r="AZ92" s="55">
        <f t="shared" ref="AZ92:AZ93" si="16">AU92*B92</f>
        <v>0</v>
      </c>
      <c r="BA92" s="55"/>
      <c r="BB92" s="55"/>
      <c r="BC92" s="55"/>
      <c r="BD92" s="55"/>
      <c r="BE92" s="55"/>
      <c r="BF92" s="55"/>
    </row>
    <row r="93" spans="2:58" x14ac:dyDescent="0.3">
      <c r="B93" s="48"/>
      <c r="C93" s="48"/>
      <c r="D93" s="48"/>
      <c r="E93" s="48"/>
      <c r="F93" s="59" t="s">
        <v>100</v>
      </c>
      <c r="G93" s="59"/>
      <c r="H93" s="59"/>
      <c r="I93" s="59"/>
      <c r="J93" s="59"/>
      <c r="K93" s="59"/>
      <c r="L93" s="52" t="s">
        <v>102</v>
      </c>
      <c r="M93" s="52"/>
      <c r="N93" s="52"/>
      <c r="O93" s="52"/>
      <c r="P93" s="52"/>
      <c r="Q93" s="52"/>
      <c r="R93" s="52"/>
      <c r="S93" s="52"/>
      <c r="T93" s="52"/>
      <c r="U93" s="52"/>
      <c r="V93" s="52"/>
      <c r="W93" s="52"/>
      <c r="X93" s="52"/>
      <c r="Y93" s="52"/>
      <c r="Z93" s="52"/>
      <c r="AA93" s="52"/>
      <c r="AB93" s="52"/>
      <c r="AC93" s="52"/>
      <c r="AD93" s="52"/>
      <c r="AE93" s="52"/>
      <c r="AF93" s="52"/>
      <c r="AG93" s="52"/>
      <c r="AH93" s="52"/>
      <c r="AI93" s="52"/>
      <c r="AJ93" s="52"/>
      <c r="AK93" s="52"/>
      <c r="AL93" s="52"/>
      <c r="AM93" s="52"/>
      <c r="AN93" s="52"/>
      <c r="AO93" s="52"/>
      <c r="AP93" s="53" t="s">
        <v>17</v>
      </c>
      <c r="AQ93" s="53"/>
      <c r="AR93" s="53"/>
      <c r="AS93" s="53"/>
      <c r="AT93" s="53"/>
      <c r="AU93" s="54">
        <v>5057</v>
      </c>
      <c r="AV93" s="54"/>
      <c r="AW93" s="54"/>
      <c r="AX93" s="54"/>
      <c r="AY93" s="54"/>
      <c r="AZ93" s="55">
        <f t="shared" si="16"/>
        <v>0</v>
      </c>
      <c r="BA93" s="55"/>
      <c r="BB93" s="55"/>
      <c r="BC93" s="55"/>
      <c r="BD93" s="55"/>
      <c r="BE93" s="55"/>
      <c r="BF93" s="55"/>
    </row>
    <row r="94" spans="2:58" x14ac:dyDescent="0.3">
      <c r="B94" s="78" t="s">
        <v>197</v>
      </c>
      <c r="C94" s="79"/>
      <c r="D94" s="79"/>
      <c r="E94" s="79"/>
      <c r="F94" s="79"/>
      <c r="G94" s="79"/>
      <c r="H94" s="79"/>
      <c r="I94" s="79"/>
      <c r="J94" s="79"/>
      <c r="K94" s="79"/>
      <c r="L94" s="79"/>
      <c r="M94" s="79"/>
      <c r="N94" s="79"/>
      <c r="O94" s="79"/>
      <c r="P94" s="79"/>
      <c r="Q94" s="79"/>
      <c r="R94" s="79"/>
      <c r="S94" s="79"/>
      <c r="T94" s="79"/>
      <c r="U94" s="79"/>
      <c r="V94" s="79"/>
      <c r="W94" s="79"/>
      <c r="X94" s="79"/>
      <c r="Y94" s="79"/>
      <c r="Z94" s="79"/>
      <c r="AA94" s="79"/>
      <c r="AB94" s="79"/>
      <c r="AC94" s="79"/>
      <c r="AD94" s="79"/>
      <c r="AE94" s="79"/>
      <c r="AF94" s="79"/>
      <c r="AG94" s="79"/>
      <c r="AH94" s="79"/>
      <c r="AI94" s="79"/>
      <c r="AJ94" s="79"/>
      <c r="AK94" s="79"/>
      <c r="AL94" s="79"/>
      <c r="AM94" s="79"/>
      <c r="AN94" s="79"/>
      <c r="AO94" s="80"/>
      <c r="AP94" s="72" t="s">
        <v>21</v>
      </c>
      <c r="AQ94" s="73"/>
      <c r="AR94" s="73"/>
      <c r="AS94" s="73"/>
      <c r="AT94" s="73"/>
      <c r="AU94" s="73"/>
      <c r="AV94" s="73"/>
      <c r="AW94" s="73"/>
      <c r="AX94" s="73"/>
      <c r="AY94" s="74"/>
      <c r="AZ94" s="55">
        <f>SUM(AZ27:BF93)</f>
        <v>0</v>
      </c>
      <c r="BA94" s="55"/>
      <c r="BB94" s="55"/>
      <c r="BC94" s="55"/>
      <c r="BD94" s="55"/>
      <c r="BE94" s="55"/>
      <c r="BF94" s="55"/>
    </row>
    <row r="95" spans="2:58" x14ac:dyDescent="0.3">
      <c r="B95" s="81"/>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3"/>
      <c r="AP95" s="72" t="s">
        <v>23</v>
      </c>
      <c r="AQ95" s="73"/>
      <c r="AR95" s="73"/>
      <c r="AS95" s="73"/>
      <c r="AT95" s="73"/>
      <c r="AU95" s="73"/>
      <c r="AV95" s="73"/>
      <c r="AW95" s="73"/>
      <c r="AX95" s="73"/>
      <c r="AY95" s="74"/>
      <c r="AZ95" s="55">
        <f>(AZ94-AZ92-AZ93-AZ85-AZ86-AZ87-AZ88-AZ81-AZ82-AZ83)*0.15</f>
        <v>0</v>
      </c>
      <c r="BA95" s="55"/>
      <c r="BB95" s="55"/>
      <c r="BC95" s="55"/>
      <c r="BD95" s="55"/>
      <c r="BE95" s="55"/>
      <c r="BF95" s="55"/>
    </row>
    <row r="96" spans="2:58" ht="21" x14ac:dyDescent="0.3">
      <c r="B96" s="84"/>
      <c r="C96" s="85"/>
      <c r="D96" s="85"/>
      <c r="E96" s="85"/>
      <c r="F96" s="85"/>
      <c r="G96" s="85"/>
      <c r="H96" s="85"/>
      <c r="I96" s="85"/>
      <c r="J96" s="85"/>
      <c r="K96" s="85"/>
      <c r="L96" s="85"/>
      <c r="M96" s="85"/>
      <c r="N96" s="85"/>
      <c r="O96" s="85"/>
      <c r="P96" s="85"/>
      <c r="Q96" s="85"/>
      <c r="R96" s="85"/>
      <c r="S96" s="85"/>
      <c r="T96" s="85"/>
      <c r="U96" s="85"/>
      <c r="V96" s="85"/>
      <c r="W96" s="85"/>
      <c r="X96" s="85"/>
      <c r="Y96" s="85"/>
      <c r="Z96" s="85"/>
      <c r="AA96" s="85"/>
      <c r="AB96" s="85"/>
      <c r="AC96" s="85"/>
      <c r="AD96" s="85"/>
      <c r="AE96" s="85"/>
      <c r="AF96" s="85"/>
      <c r="AG96" s="85"/>
      <c r="AH96" s="85"/>
      <c r="AI96" s="85"/>
      <c r="AJ96" s="85"/>
      <c r="AK96" s="85"/>
      <c r="AL96" s="85"/>
      <c r="AM96" s="85"/>
      <c r="AN96" s="85"/>
      <c r="AO96" s="86"/>
      <c r="AP96" s="75" t="s">
        <v>22</v>
      </c>
      <c r="AQ96" s="76"/>
      <c r="AR96" s="76"/>
      <c r="AS96" s="76"/>
      <c r="AT96" s="76"/>
      <c r="AU96" s="76"/>
      <c r="AV96" s="76"/>
      <c r="AW96" s="76"/>
      <c r="AX96" s="76"/>
      <c r="AY96" s="77"/>
      <c r="AZ96" s="69">
        <f>AZ94+AZ95</f>
        <v>0</v>
      </c>
      <c r="BA96" s="70"/>
      <c r="BB96" s="70"/>
      <c r="BC96" s="70"/>
      <c r="BD96" s="70"/>
      <c r="BE96" s="70"/>
      <c r="BF96" s="71"/>
    </row>
    <row r="97" spans="1:59" ht="6" customHeight="1" x14ac:dyDescent="0.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9"/>
      <c r="BA97" s="9"/>
      <c r="BB97" s="9"/>
      <c r="BC97" s="9"/>
      <c r="BD97" s="9"/>
      <c r="BE97" s="9"/>
      <c r="BF97" s="9"/>
    </row>
    <row r="98" spans="1:59" ht="6" customHeight="1" x14ac:dyDescent="0.3"/>
    <row r="99" spans="1:59" ht="18" x14ac:dyDescent="0.3">
      <c r="A99" s="67" t="s">
        <v>27</v>
      </c>
      <c r="B99" s="67"/>
      <c r="C99" s="67"/>
      <c r="D99" s="67"/>
      <c r="E99" s="67"/>
      <c r="F99" s="67"/>
      <c r="G99" s="67"/>
      <c r="H99" s="67"/>
      <c r="I99" s="67"/>
      <c r="J99" s="67"/>
      <c r="K99" s="67"/>
      <c r="L99" s="67"/>
      <c r="M99" s="67"/>
      <c r="N99" s="67"/>
      <c r="O99" s="67"/>
      <c r="P99" s="67"/>
      <c r="Q99" s="67"/>
      <c r="R99" s="67"/>
      <c r="S99" s="67"/>
      <c r="T99" s="67"/>
      <c r="U99" s="67"/>
      <c r="V99" s="67"/>
      <c r="W99" s="67"/>
      <c r="X99" s="67"/>
      <c r="Y99" s="67"/>
      <c r="Z99" s="67"/>
      <c r="AA99" s="67"/>
      <c r="AB99" s="67"/>
      <c r="AC99" s="67"/>
      <c r="AD99" s="67"/>
      <c r="AE99" s="67"/>
      <c r="AF99" s="67"/>
      <c r="AG99" s="67"/>
      <c r="AH99" s="67"/>
      <c r="AI99" s="67"/>
      <c r="AJ99" s="67"/>
      <c r="AK99" s="67"/>
      <c r="AL99" s="67"/>
      <c r="AM99" s="67"/>
      <c r="AN99" s="67"/>
      <c r="AO99" s="67"/>
      <c r="AP99" s="67"/>
      <c r="AQ99" s="67"/>
      <c r="AR99" s="67"/>
      <c r="AS99" s="67"/>
      <c r="AT99" s="67"/>
      <c r="AU99" s="67"/>
      <c r="AV99" s="67"/>
      <c r="AW99" s="67"/>
      <c r="AX99" s="67"/>
      <c r="AY99" s="67"/>
      <c r="AZ99" s="67"/>
      <c r="BA99" s="67"/>
      <c r="BB99" s="67"/>
      <c r="BC99" s="67"/>
      <c r="BD99" s="67"/>
      <c r="BE99" s="67"/>
      <c r="BF99" s="67"/>
      <c r="BG99" s="67"/>
    </row>
    <row r="100" spans="1:59" ht="18" x14ac:dyDescent="0.3">
      <c r="A100" s="68" t="s">
        <v>28</v>
      </c>
      <c r="B100" s="68"/>
      <c r="C100" s="68"/>
      <c r="D100" s="68"/>
      <c r="E100" s="68"/>
      <c r="F100" s="68"/>
      <c r="G100" s="68"/>
      <c r="H100" s="68"/>
      <c r="I100" s="68"/>
      <c r="J100" s="68"/>
      <c r="K100" s="68"/>
      <c r="L100" s="68"/>
      <c r="M100" s="68"/>
      <c r="N100" s="68"/>
      <c r="O100" s="68"/>
      <c r="P100" s="68"/>
      <c r="Q100" s="68"/>
      <c r="R100" s="68"/>
      <c r="S100" s="68"/>
      <c r="T100" s="68"/>
      <c r="U100" s="68"/>
      <c r="V100" s="68"/>
      <c r="W100" s="68"/>
      <c r="X100" s="68"/>
      <c r="Y100" s="68"/>
      <c r="Z100" s="68"/>
      <c r="AA100" s="68"/>
      <c r="AB100" s="68"/>
      <c r="AC100" s="68"/>
      <c r="AD100" s="68"/>
      <c r="AE100" s="68"/>
      <c r="AF100" s="68"/>
      <c r="AG100" s="68"/>
      <c r="AH100" s="68"/>
      <c r="AI100" s="68"/>
      <c r="AJ100" s="68"/>
      <c r="AK100" s="68"/>
      <c r="AL100" s="68"/>
      <c r="AM100" s="68"/>
      <c r="AN100" s="68"/>
      <c r="AO100" s="68"/>
      <c r="AP100" s="68"/>
      <c r="AQ100" s="68"/>
      <c r="AR100" s="68"/>
      <c r="AS100" s="68"/>
      <c r="AT100" s="68"/>
      <c r="AU100" s="68"/>
      <c r="AV100" s="68"/>
      <c r="AW100" s="68"/>
      <c r="AX100" s="68"/>
      <c r="AY100" s="68"/>
      <c r="AZ100" s="68"/>
      <c r="BA100" s="68"/>
      <c r="BB100" s="68"/>
      <c r="BC100" s="68"/>
      <c r="BD100" s="68"/>
      <c r="BE100" s="68"/>
      <c r="BF100" s="68"/>
      <c r="BG100" s="68"/>
    </row>
    <row r="101" spans="1:59" ht="18" x14ac:dyDescent="0.3">
      <c r="A101" s="68" t="s">
        <v>11</v>
      </c>
      <c r="B101" s="68"/>
      <c r="C101" s="68"/>
      <c r="D101" s="68"/>
      <c r="E101" s="68"/>
      <c r="F101" s="68"/>
      <c r="G101" s="68"/>
      <c r="H101" s="68"/>
      <c r="I101" s="68"/>
      <c r="J101" s="68"/>
      <c r="K101" s="68"/>
      <c r="L101" s="68"/>
      <c r="M101" s="68"/>
      <c r="N101" s="68"/>
      <c r="O101" s="68"/>
      <c r="P101" s="68"/>
      <c r="Q101" s="68"/>
      <c r="R101" s="68"/>
      <c r="S101" s="68"/>
      <c r="T101" s="68"/>
      <c r="U101" s="68"/>
      <c r="V101" s="68"/>
      <c r="W101" s="68"/>
      <c r="X101" s="68"/>
      <c r="Y101" s="68"/>
      <c r="Z101" s="68"/>
      <c r="AA101" s="68"/>
      <c r="AB101" s="68"/>
      <c r="AC101" s="68"/>
      <c r="AD101" s="68"/>
      <c r="AE101" s="68"/>
      <c r="AF101" s="68"/>
      <c r="AG101" s="68"/>
      <c r="AH101" s="68"/>
      <c r="AI101" s="68"/>
      <c r="AJ101" s="68"/>
      <c r="AK101" s="68"/>
      <c r="AL101" s="68"/>
      <c r="AM101" s="68"/>
      <c r="AN101" s="68"/>
      <c r="AO101" s="68"/>
      <c r="AP101" s="68"/>
      <c r="AQ101" s="68"/>
      <c r="AR101" s="68"/>
      <c r="AS101" s="68"/>
      <c r="AT101" s="68"/>
      <c r="AU101" s="68"/>
      <c r="AV101" s="68"/>
      <c r="AW101" s="68"/>
      <c r="AX101" s="68"/>
      <c r="AY101" s="68"/>
      <c r="AZ101" s="68"/>
      <c r="BA101" s="68"/>
      <c r="BB101" s="68"/>
      <c r="BC101" s="68"/>
      <c r="BD101" s="68"/>
      <c r="BE101" s="68"/>
      <c r="BF101" s="68"/>
      <c r="BG101" s="68"/>
    </row>
    <row r="102" spans="1:59" ht="18" x14ac:dyDescent="0.3">
      <c r="A102" s="68" t="s">
        <v>25</v>
      </c>
      <c r="B102" s="68"/>
      <c r="C102" s="68"/>
      <c r="D102" s="68"/>
      <c r="E102" s="68"/>
      <c r="F102" s="68"/>
      <c r="G102" s="68"/>
      <c r="H102" s="68"/>
      <c r="I102" s="68"/>
      <c r="J102" s="68"/>
      <c r="K102" s="68"/>
      <c r="L102" s="68"/>
      <c r="M102" s="68"/>
      <c r="N102" s="68"/>
      <c r="O102" s="68"/>
      <c r="P102" s="68"/>
      <c r="Q102" s="68"/>
      <c r="R102" s="68"/>
      <c r="S102" s="68"/>
      <c r="T102" s="68"/>
      <c r="U102" s="68"/>
      <c r="V102" s="68"/>
      <c r="W102" s="68"/>
      <c r="X102" s="68"/>
      <c r="Y102" s="68"/>
      <c r="Z102" s="68"/>
      <c r="AA102" s="68"/>
      <c r="AB102" s="68"/>
      <c r="AC102" s="68"/>
      <c r="AD102" s="68"/>
      <c r="AE102" s="68"/>
      <c r="AF102" s="68"/>
      <c r="AG102" s="68"/>
      <c r="AH102" s="68"/>
      <c r="AI102" s="68"/>
      <c r="AJ102" s="68"/>
      <c r="AK102" s="68"/>
      <c r="AL102" s="68"/>
      <c r="AM102" s="68"/>
      <c r="AN102" s="68"/>
      <c r="AO102" s="68"/>
      <c r="AP102" s="68"/>
      <c r="AQ102" s="68"/>
      <c r="AR102" s="68"/>
      <c r="AS102" s="68"/>
      <c r="AT102" s="68"/>
      <c r="AU102" s="68"/>
      <c r="AV102" s="68"/>
      <c r="AW102" s="68"/>
      <c r="AX102" s="68"/>
      <c r="AY102" s="68"/>
      <c r="AZ102" s="68"/>
      <c r="BA102" s="68"/>
      <c r="BB102" s="68"/>
      <c r="BC102" s="68"/>
      <c r="BD102" s="68"/>
      <c r="BE102" s="68"/>
      <c r="BF102" s="68"/>
      <c r="BG102" s="68"/>
    </row>
    <row r="103" spans="1:59" ht="6" customHeight="1" x14ac:dyDescent="0.3">
      <c r="A103" s="4"/>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10"/>
      <c r="BA103" s="10"/>
      <c r="BB103" s="10"/>
      <c r="BC103" s="10"/>
      <c r="BD103" s="10"/>
      <c r="BE103" s="10"/>
      <c r="BF103" s="10"/>
      <c r="BG103" s="4"/>
    </row>
    <row r="104" spans="1:59" ht="71.400000000000006" customHeight="1" x14ac:dyDescent="0.3">
      <c r="B104" s="66" t="s">
        <v>26</v>
      </c>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row>
    <row r="105" spans="1:59" ht="44.4" customHeight="1" x14ac:dyDescent="0.3"/>
    <row r="106" spans="1:59" ht="44.4" customHeight="1" x14ac:dyDescent="0.3"/>
  </sheetData>
  <sheetProtection algorithmName="SHA-512" hashValue="rPKm5UfBTnSHePN9eSXzjJEfLzzg+Q+S7N3gj/DiqliduIXMSn7VKLs5LUiG1IVQbLj6MUJlrug9enW2AC6sLA==" saltValue="e50Rb305X0UPq94EODcVAg==" spinCount="100000" sheet="1" formatRows="0"/>
  <mergeCells count="373">
    <mergeCell ref="B87:E87"/>
    <mergeCell ref="F87:K87"/>
    <mergeCell ref="L87:AO87"/>
    <mergeCell ref="AP87:AT87"/>
    <mergeCell ref="AU87:AY87"/>
    <mergeCell ref="AZ87:BF87"/>
    <mergeCell ref="B88:E88"/>
    <mergeCell ref="F88:K88"/>
    <mergeCell ref="L88:AO88"/>
    <mergeCell ref="AP88:AT88"/>
    <mergeCell ref="AU88:AY88"/>
    <mergeCell ref="AZ88:BF88"/>
    <mergeCell ref="B85:E85"/>
    <mergeCell ref="F85:K85"/>
    <mergeCell ref="L85:AO85"/>
    <mergeCell ref="AP85:AT85"/>
    <mergeCell ref="AU85:AY85"/>
    <mergeCell ref="AZ85:BF85"/>
    <mergeCell ref="B86:E86"/>
    <mergeCell ref="F86:K86"/>
    <mergeCell ref="L86:AO86"/>
    <mergeCell ref="AP86:AT86"/>
    <mergeCell ref="AU86:AY86"/>
    <mergeCell ref="AZ86:BF86"/>
    <mergeCell ref="AZ92:BF92"/>
    <mergeCell ref="B93:E93"/>
    <mergeCell ref="F93:K93"/>
    <mergeCell ref="L93:AO93"/>
    <mergeCell ref="AP93:AT93"/>
    <mergeCell ref="AU93:AY93"/>
    <mergeCell ref="AZ93:BF93"/>
    <mergeCell ref="L28:AO28"/>
    <mergeCell ref="B66:BF66"/>
    <mergeCell ref="B67:BF67"/>
    <mergeCell ref="B73:E73"/>
    <mergeCell ref="F73:K73"/>
    <mergeCell ref="L73:AO73"/>
    <mergeCell ref="AU33:AY33"/>
    <mergeCell ref="AP28:AT28"/>
    <mergeCell ref="AU28:AY28"/>
    <mergeCell ref="AZ28:BF28"/>
    <mergeCell ref="AP32:AT32"/>
    <mergeCell ref="AU32:AY32"/>
    <mergeCell ref="AZ32:BF32"/>
    <mergeCell ref="AZ33:BF33"/>
    <mergeCell ref="L33:AO33"/>
    <mergeCell ref="AP33:AT33"/>
    <mergeCell ref="AP29:AT29"/>
    <mergeCell ref="B30:E30"/>
    <mergeCell ref="F30:K30"/>
    <mergeCell ref="L30:AO30"/>
    <mergeCell ref="AP30:AT30"/>
    <mergeCell ref="AU30:AY30"/>
    <mergeCell ref="AZ30:BF30"/>
    <mergeCell ref="B33:E33"/>
    <mergeCell ref="F33:K33"/>
    <mergeCell ref="AE7:AO7"/>
    <mergeCell ref="AE8:AO8"/>
    <mergeCell ref="AE9:AO9"/>
    <mergeCell ref="AE13:AO13"/>
    <mergeCell ref="AE14:AO14"/>
    <mergeCell ref="AP12:AS12"/>
    <mergeCell ref="AP8:BF8"/>
    <mergeCell ref="AP9:BF9"/>
    <mergeCell ref="B8:L8"/>
    <mergeCell ref="B7:L7"/>
    <mergeCell ref="B9:L9"/>
    <mergeCell ref="B10:L10"/>
    <mergeCell ref="B11:L11"/>
    <mergeCell ref="B12:L12"/>
    <mergeCell ref="B13:L13"/>
    <mergeCell ref="B14:L14"/>
    <mergeCell ref="B40:BF40"/>
    <mergeCell ref="B41:BF41"/>
    <mergeCell ref="AE10:AO10"/>
    <mergeCell ref="AE11:AO11"/>
    <mergeCell ref="M14:AC14"/>
    <mergeCell ref="AE12:AO12"/>
    <mergeCell ref="W12:AC12"/>
    <mergeCell ref="Q12:V12"/>
    <mergeCell ref="AU43:AY43"/>
    <mergeCell ref="B37:E37"/>
    <mergeCell ref="F37:K37"/>
    <mergeCell ref="L37:AO37"/>
    <mergeCell ref="AP37:AT37"/>
    <mergeCell ref="AU37:AY37"/>
    <mergeCell ref="AP10:BF10"/>
    <mergeCell ref="AP11:BF11"/>
    <mergeCell ref="AP13:BF13"/>
    <mergeCell ref="AP14:BF14"/>
    <mergeCell ref="AT17:BF17"/>
    <mergeCell ref="B17:E17"/>
    <mergeCell ref="AT12:AY12"/>
    <mergeCell ref="AZ12:BF12"/>
    <mergeCell ref="B26:E26"/>
    <mergeCell ref="F26:K26"/>
    <mergeCell ref="B43:E43"/>
    <mergeCell ref="F43:K43"/>
    <mergeCell ref="L43:AO43"/>
    <mergeCell ref="AP43:AT43"/>
    <mergeCell ref="AZ43:BF43"/>
    <mergeCell ref="B42:E42"/>
    <mergeCell ref="F42:K42"/>
    <mergeCell ref="L42:AO42"/>
    <mergeCell ref="AP42:AT42"/>
    <mergeCell ref="AU42:AY42"/>
    <mergeCell ref="AZ42:BF42"/>
    <mergeCell ref="M8:AC8"/>
    <mergeCell ref="M9:AC9"/>
    <mergeCell ref="M10:AC10"/>
    <mergeCell ref="M11:AC11"/>
    <mergeCell ref="M12:P12"/>
    <mergeCell ref="M13:AC13"/>
    <mergeCell ref="AM17:AS17"/>
    <mergeCell ref="Y17:AK17"/>
    <mergeCell ref="F17:R17"/>
    <mergeCell ref="T17:X17"/>
    <mergeCell ref="B38:E38"/>
    <mergeCell ref="F38:K38"/>
    <mergeCell ref="L38:AO38"/>
    <mergeCell ref="AP38:AT38"/>
    <mergeCell ref="AU38:AY38"/>
    <mergeCell ref="AZ38:BF38"/>
    <mergeCell ref="AP27:AT27"/>
    <mergeCell ref="AP26:AT26"/>
    <mergeCell ref="B32:E32"/>
    <mergeCell ref="AU29:AY29"/>
    <mergeCell ref="AZ29:BF29"/>
    <mergeCell ref="F32:K32"/>
    <mergeCell ref="B29:E29"/>
    <mergeCell ref="F29:K29"/>
    <mergeCell ref="L29:AO29"/>
    <mergeCell ref="B34:E34"/>
    <mergeCell ref="F34:K34"/>
    <mergeCell ref="L34:AO34"/>
    <mergeCell ref="AP34:AT34"/>
    <mergeCell ref="AU34:AY34"/>
    <mergeCell ref="AZ34:BF34"/>
    <mergeCell ref="B35:E35"/>
    <mergeCell ref="F35:K35"/>
    <mergeCell ref="AZ37:BF37"/>
    <mergeCell ref="B24:BF24"/>
    <mergeCell ref="B25:BF25"/>
    <mergeCell ref="B28:E28"/>
    <mergeCell ref="F28:K28"/>
    <mergeCell ref="F27:K27"/>
    <mergeCell ref="AZ27:BF27"/>
    <mergeCell ref="L27:AO27"/>
    <mergeCell ref="B27:E27"/>
    <mergeCell ref="AU27:AY27"/>
    <mergeCell ref="AU26:AY26"/>
    <mergeCell ref="AZ26:BF26"/>
    <mergeCell ref="L26:AO26"/>
    <mergeCell ref="B44:E44"/>
    <mergeCell ref="F44:K44"/>
    <mergeCell ref="L44:AO44"/>
    <mergeCell ref="AP44:AT44"/>
    <mergeCell ref="AU44:AY44"/>
    <mergeCell ref="AZ44:BF44"/>
    <mergeCell ref="B45:E45"/>
    <mergeCell ref="F45:K45"/>
    <mergeCell ref="L45:AO45"/>
    <mergeCell ref="AP45:AT45"/>
    <mergeCell ref="AU45:AY45"/>
    <mergeCell ref="AZ45:BF45"/>
    <mergeCell ref="L52:AO52"/>
    <mergeCell ref="AP52:AT52"/>
    <mergeCell ref="AU52:AY52"/>
    <mergeCell ref="AZ52:BF52"/>
    <mergeCell ref="B46:E46"/>
    <mergeCell ref="F46:K46"/>
    <mergeCell ref="L46:AO46"/>
    <mergeCell ref="AP46:AT46"/>
    <mergeCell ref="AU46:AY46"/>
    <mergeCell ref="AZ46:BF46"/>
    <mergeCell ref="B48:E48"/>
    <mergeCell ref="F48:K48"/>
    <mergeCell ref="L48:AO48"/>
    <mergeCell ref="AP48:AT48"/>
    <mergeCell ref="AU48:AY48"/>
    <mergeCell ref="AZ48:BF48"/>
    <mergeCell ref="B49:E49"/>
    <mergeCell ref="F49:K49"/>
    <mergeCell ref="L49:AO49"/>
    <mergeCell ref="AP49:AT49"/>
    <mergeCell ref="AU49:AY49"/>
    <mergeCell ref="AZ49:BF49"/>
    <mergeCell ref="B72:E72"/>
    <mergeCell ref="F72:K72"/>
    <mergeCell ref="L72:AO72"/>
    <mergeCell ref="AP72:AT72"/>
    <mergeCell ref="AU72:AY72"/>
    <mergeCell ref="AZ72:BF72"/>
    <mergeCell ref="B68:E68"/>
    <mergeCell ref="F68:K68"/>
    <mergeCell ref="L68:AO68"/>
    <mergeCell ref="AP68:AT68"/>
    <mergeCell ref="AU68:AY68"/>
    <mergeCell ref="AZ68:BF68"/>
    <mergeCell ref="B69:E69"/>
    <mergeCell ref="F69:K69"/>
    <mergeCell ref="L69:AO69"/>
    <mergeCell ref="AP69:AT69"/>
    <mergeCell ref="AU69:AY69"/>
    <mergeCell ref="AZ69:BF69"/>
    <mergeCell ref="B70:E70"/>
    <mergeCell ref="F70:K70"/>
    <mergeCell ref="L70:AO70"/>
    <mergeCell ref="AP70:AT70"/>
    <mergeCell ref="AU70:AY70"/>
    <mergeCell ref="AZ70:BF70"/>
    <mergeCell ref="AZ51:BF51"/>
    <mergeCell ref="B50:E50"/>
    <mergeCell ref="B58:E58"/>
    <mergeCell ref="F58:K58"/>
    <mergeCell ref="L58:AO58"/>
    <mergeCell ref="AP58:AT58"/>
    <mergeCell ref="AU58:AY58"/>
    <mergeCell ref="AZ58:BF58"/>
    <mergeCell ref="B54:BF54"/>
    <mergeCell ref="B55:BF55"/>
    <mergeCell ref="B56:E56"/>
    <mergeCell ref="F56:K56"/>
    <mergeCell ref="L56:AO56"/>
    <mergeCell ref="AP56:AT56"/>
    <mergeCell ref="AU56:AY56"/>
    <mergeCell ref="AZ56:BF56"/>
    <mergeCell ref="B57:E57"/>
    <mergeCell ref="F57:K57"/>
    <mergeCell ref="L57:AO57"/>
    <mergeCell ref="AP57:AT57"/>
    <mergeCell ref="AU57:AY57"/>
    <mergeCell ref="AZ57:BF57"/>
    <mergeCell ref="B52:E52"/>
    <mergeCell ref="F52:K52"/>
    <mergeCell ref="AZ74:BF74"/>
    <mergeCell ref="B75:E75"/>
    <mergeCell ref="F75:K75"/>
    <mergeCell ref="L75:AO75"/>
    <mergeCell ref="AP75:AT75"/>
    <mergeCell ref="AU75:AY75"/>
    <mergeCell ref="AZ75:BF75"/>
    <mergeCell ref="F74:K74"/>
    <mergeCell ref="L74:AO74"/>
    <mergeCell ref="B89:E89"/>
    <mergeCell ref="F89:K89"/>
    <mergeCell ref="L89:AO89"/>
    <mergeCell ref="AP89:AT89"/>
    <mergeCell ref="AU89:AY89"/>
    <mergeCell ref="AZ89:BF89"/>
    <mergeCell ref="B104:BF104"/>
    <mergeCell ref="A99:BG99"/>
    <mergeCell ref="A100:BG100"/>
    <mergeCell ref="AZ96:BF96"/>
    <mergeCell ref="AZ95:BF95"/>
    <mergeCell ref="AP94:AY94"/>
    <mergeCell ref="AP95:AY95"/>
    <mergeCell ref="AP96:AY96"/>
    <mergeCell ref="B94:AO96"/>
    <mergeCell ref="AZ94:BF94"/>
    <mergeCell ref="A101:BG101"/>
    <mergeCell ref="A102:BG102"/>
    <mergeCell ref="B91:BF91"/>
    <mergeCell ref="B92:E92"/>
    <mergeCell ref="F92:K92"/>
    <mergeCell ref="L92:AO92"/>
    <mergeCell ref="AP92:AT92"/>
    <mergeCell ref="AU92:AY92"/>
    <mergeCell ref="B84:E84"/>
    <mergeCell ref="F84:K84"/>
    <mergeCell ref="L84:AO84"/>
    <mergeCell ref="AP84:AT84"/>
    <mergeCell ref="AU84:AY84"/>
    <mergeCell ref="AZ84:BF84"/>
    <mergeCell ref="B80:E80"/>
    <mergeCell ref="F80:K80"/>
    <mergeCell ref="L80:AO80"/>
    <mergeCell ref="AP80:AT80"/>
    <mergeCell ref="AU80:AY80"/>
    <mergeCell ref="AZ80:BF80"/>
    <mergeCell ref="B81:E81"/>
    <mergeCell ref="F81:K81"/>
    <mergeCell ref="L81:AO81"/>
    <mergeCell ref="AP81:AT81"/>
    <mergeCell ref="AU81:AY81"/>
    <mergeCell ref="AZ81:BF81"/>
    <mergeCell ref="B82:E82"/>
    <mergeCell ref="F82:K82"/>
    <mergeCell ref="L82:AO82"/>
    <mergeCell ref="AP82:AT82"/>
    <mergeCell ref="AU82:AY82"/>
    <mergeCell ref="AZ82:BF82"/>
    <mergeCell ref="B60:E60"/>
    <mergeCell ref="F60:K60"/>
    <mergeCell ref="L60:AO60"/>
    <mergeCell ref="AP60:AT60"/>
    <mergeCell ref="AU60:AY60"/>
    <mergeCell ref="AZ60:BF60"/>
    <mergeCell ref="B77:BF77"/>
    <mergeCell ref="B79:E79"/>
    <mergeCell ref="F79:K79"/>
    <mergeCell ref="L79:AO79"/>
    <mergeCell ref="AP79:AT79"/>
    <mergeCell ref="AU79:AY79"/>
    <mergeCell ref="AZ79:BF79"/>
    <mergeCell ref="L64:AO64"/>
    <mergeCell ref="AP64:AT64"/>
    <mergeCell ref="AU64:AY64"/>
    <mergeCell ref="AZ64:BF64"/>
    <mergeCell ref="B78:BF78"/>
    <mergeCell ref="AP73:AT73"/>
    <mergeCell ref="AU73:AY73"/>
    <mergeCell ref="AZ73:BF73"/>
    <mergeCell ref="B74:E74"/>
    <mergeCell ref="AP74:AT74"/>
    <mergeCell ref="AU74:AY74"/>
    <mergeCell ref="Q1:BF4"/>
    <mergeCell ref="B31:E31"/>
    <mergeCell ref="F31:K31"/>
    <mergeCell ref="L31:AO31"/>
    <mergeCell ref="AP31:AT31"/>
    <mergeCell ref="AU31:AY31"/>
    <mergeCell ref="AZ31:BF31"/>
    <mergeCell ref="L32:AO32"/>
    <mergeCell ref="B59:E59"/>
    <mergeCell ref="F59:K59"/>
    <mergeCell ref="L59:AO59"/>
    <mergeCell ref="AP59:AT59"/>
    <mergeCell ref="AU59:AY59"/>
    <mergeCell ref="AZ59:BF59"/>
    <mergeCell ref="F50:K50"/>
    <mergeCell ref="L50:AO50"/>
    <mergeCell ref="AP50:AT50"/>
    <mergeCell ref="AU50:AY50"/>
    <mergeCell ref="AZ50:BF50"/>
    <mergeCell ref="B51:E51"/>
    <mergeCell ref="F51:K51"/>
    <mergeCell ref="L51:AO51"/>
    <mergeCell ref="AP51:AT51"/>
    <mergeCell ref="AU51:AY51"/>
    <mergeCell ref="AZ63:BF63"/>
    <mergeCell ref="B61:E61"/>
    <mergeCell ref="F61:K61"/>
    <mergeCell ref="L61:AO61"/>
    <mergeCell ref="AP61:AT61"/>
    <mergeCell ref="AU61:AY61"/>
    <mergeCell ref="AZ61:BF61"/>
    <mergeCell ref="B64:E64"/>
    <mergeCell ref="F64:K64"/>
    <mergeCell ref="B83:E83"/>
    <mergeCell ref="F83:K83"/>
    <mergeCell ref="L83:AO83"/>
    <mergeCell ref="AP83:AT83"/>
    <mergeCell ref="AU83:AY83"/>
    <mergeCell ref="AZ83:BF83"/>
    <mergeCell ref="B19:BF19"/>
    <mergeCell ref="B20:BF20"/>
    <mergeCell ref="B21:C21"/>
    <mergeCell ref="B71:E71"/>
    <mergeCell ref="F71:K71"/>
    <mergeCell ref="L71:AO71"/>
    <mergeCell ref="AP71:AT71"/>
    <mergeCell ref="AU71:AY71"/>
    <mergeCell ref="AZ71:BF71"/>
    <mergeCell ref="L35:AO35"/>
    <mergeCell ref="AP35:AT35"/>
    <mergeCell ref="AU35:AY35"/>
    <mergeCell ref="AZ35:BF35"/>
    <mergeCell ref="B63:E63"/>
    <mergeCell ref="F63:K63"/>
    <mergeCell ref="L63:AO63"/>
    <mergeCell ref="AP63:AT63"/>
    <mergeCell ref="AU63:AY63"/>
  </mergeCells>
  <phoneticPr fontId="13" type="noConversion"/>
  <conditionalFormatting sqref="AP8:BF14">
    <cfRule type="cellIs" dxfId="16" priority="6" operator="equal">
      <formula>0</formula>
    </cfRule>
  </conditionalFormatting>
  <conditionalFormatting sqref="AZ27:BF39">
    <cfRule type="cellIs" dxfId="15" priority="2" operator="equal">
      <formula>0</formula>
    </cfRule>
  </conditionalFormatting>
  <conditionalFormatting sqref="AZ42:BF65">
    <cfRule type="cellIs" dxfId="14" priority="4" operator="equal">
      <formula>0</formula>
    </cfRule>
  </conditionalFormatting>
  <conditionalFormatting sqref="AZ68:BF76">
    <cfRule type="cellIs" dxfId="13" priority="3" operator="equal">
      <formula>0</formula>
    </cfRule>
  </conditionalFormatting>
  <conditionalFormatting sqref="AZ79:BF96">
    <cfRule type="cellIs" dxfId="12" priority="1" operator="equal">
      <formula>0</formula>
    </cfRule>
  </conditionalFormatting>
  <conditionalFormatting sqref="AZ104:BF105">
    <cfRule type="cellIs" dxfId="11" priority="14" operator="equal">
      <formula>0</formula>
    </cfRule>
  </conditionalFormatting>
  <dataValidations disablePrompts="1" count="4">
    <dataValidation type="whole" operator="greaterThanOrEqual" allowBlank="1" showInputMessage="1" showErrorMessage="1" error="Minimum 51" sqref="B88:E88" xr:uid="{2CA95D39-6F04-440E-8B0C-90FA614E7AFF}">
      <formula1>51</formula1>
    </dataValidation>
    <dataValidation type="whole" allowBlank="1" showInputMessage="1" showErrorMessage="1" error="Minimum 21_x000a_Maximum 50" sqref="B87:E87" xr:uid="{9B5168F5-05CA-462E-BAD1-08FE57453EA8}">
      <formula1>21</formula1>
      <formula2>50</formula2>
    </dataValidation>
    <dataValidation type="whole" allowBlank="1" showInputMessage="1" showErrorMessage="1" error="Minimum 11_x000a_Maximum 20" sqref="B86:E86" xr:uid="{B2E88522-80B8-47A3-8DB3-FFA041DE64FA}">
      <formula1>11</formula1>
      <formula2>20</formula2>
    </dataValidation>
    <dataValidation type="whole" allowBlank="1" showInputMessage="1" showErrorMessage="1" error="Minimum 1_x000a_Maximum 10" sqref="B85:E85" xr:uid="{19D7593C-7AA5-4779-AB09-1F8D974761AC}">
      <formula1>1</formula1>
      <formula2>10</formula2>
    </dataValidation>
  </dataValidations>
  <printOptions horizontalCentered="1"/>
  <pageMargins left="0.16" right="0.23" top="0.35" bottom="0.36" header="0.3" footer="0.16"/>
  <pageSetup scale="82" orientation="portrait" r:id="rId1"/>
  <headerFooter>
    <oddFooter xml:space="preserve">&amp;C&amp;8Copyright © 2025 Data Recognition Corporation. All rights reserved. TerraNova is aregistered trademark of Data Recognition Corporation. </oddFooter>
  </headerFooter>
  <rowBreaks count="1" manualBreakCount="1">
    <brk id="5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40</xdr:col>
                    <xdr:colOff>137160</xdr:colOff>
                    <xdr:row>5</xdr:row>
                    <xdr:rowOff>45720</xdr:rowOff>
                  </from>
                  <to>
                    <xdr:col>52</xdr:col>
                    <xdr:colOff>83820</xdr:colOff>
                    <xdr:row>6</xdr:row>
                    <xdr:rowOff>160020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7A001-BD66-4B91-8798-7AE8B4BFE3A3}">
  <sheetPr>
    <tabColor theme="7" tint="0.39997558519241921"/>
  </sheetPr>
  <dimension ref="A1:BW47"/>
  <sheetViews>
    <sheetView showGridLines="0" zoomScaleNormal="100" workbookViewId="0">
      <selection activeCell="M4" sqref="M4"/>
    </sheetView>
  </sheetViews>
  <sheetFormatPr defaultColWidth="2.109375" defaultRowHeight="14.4" x14ac:dyDescent="0.3"/>
  <cols>
    <col min="10" max="10" width="1.33203125" customWidth="1"/>
    <col min="11" max="11" width="1.44140625" customWidth="1"/>
    <col min="12" max="12" width="4.21875" customWidth="1"/>
    <col min="14" max="14" width="3.88671875" customWidth="1"/>
    <col min="15" max="15" width="2.33203125" customWidth="1"/>
    <col min="22" max="22" width="2.109375" customWidth="1"/>
    <col min="25" max="25" width="1" customWidth="1"/>
    <col min="27" max="27" width="2.5546875" customWidth="1"/>
    <col min="30" max="30" width="6.44140625" customWidth="1"/>
    <col min="33" max="33" width="4.109375" customWidth="1"/>
    <col min="40" max="40" width="2.44140625" customWidth="1"/>
    <col min="41" max="41" width="0.5546875" customWidth="1"/>
    <col min="42" max="42" width="3" customWidth="1"/>
    <col min="47" max="47" width="2.33203125" customWidth="1"/>
    <col min="50" max="50" width="2.109375" customWidth="1"/>
    <col min="52" max="52" width="3.109375" customWidth="1"/>
    <col min="54" max="54" width="1.21875" customWidth="1"/>
    <col min="58" max="58" width="2.6640625" customWidth="1"/>
    <col min="59" max="59" width="1.88671875" customWidth="1"/>
    <col min="60" max="61" width="6" hidden="1" customWidth="1"/>
    <col min="62" max="62" width="5.77734375" hidden="1" customWidth="1"/>
    <col min="63" max="63" width="2.109375" hidden="1" customWidth="1"/>
    <col min="64" max="64" width="5.6640625" hidden="1" customWidth="1"/>
    <col min="65" max="65" width="10.88671875" hidden="1" customWidth="1"/>
    <col min="66" max="71" width="2.109375" hidden="1" customWidth="1"/>
    <col min="72" max="72" width="2" hidden="1" customWidth="1"/>
    <col min="73" max="73" width="8.77734375" hidden="1" customWidth="1"/>
    <col min="74" max="74" width="2.109375" hidden="1" customWidth="1"/>
    <col min="75" max="75" width="7.5546875" hidden="1" customWidth="1"/>
    <col min="76" max="77" width="2.109375" customWidth="1"/>
  </cols>
  <sheetData>
    <row r="1" spans="2:62" ht="14.4" customHeight="1" x14ac:dyDescent="0.3">
      <c r="N1" s="137" t="s">
        <v>198</v>
      </c>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row>
    <row r="2" spans="2:62" ht="25.8" x14ac:dyDescent="0.3">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1"/>
    </row>
    <row r="3" spans="2:62" ht="25.8" x14ac:dyDescent="0.3">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1"/>
    </row>
    <row r="4" spans="2:62" ht="14.4" customHeight="1" x14ac:dyDescent="0.3">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row>
    <row r="5" spans="2:62" ht="19.8" customHeight="1" x14ac:dyDescent="0.3">
      <c r="B5" s="30"/>
      <c r="C5" s="30"/>
      <c r="D5" s="30"/>
      <c r="E5" s="30"/>
      <c r="F5" s="30"/>
      <c r="G5" s="30"/>
      <c r="H5" s="30"/>
      <c r="I5" s="30"/>
      <c r="J5" s="30"/>
      <c r="K5" s="30"/>
      <c r="L5" s="30"/>
      <c r="M5" s="30"/>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row>
    <row r="7" spans="2:62" ht="15.6" x14ac:dyDescent="0.3">
      <c r="B7" s="166" t="s">
        <v>9</v>
      </c>
      <c r="C7" s="166"/>
      <c r="D7" s="166"/>
      <c r="E7" s="166"/>
      <c r="F7" s="166"/>
      <c r="G7" s="166"/>
      <c r="H7" s="166"/>
      <c r="I7" s="166"/>
      <c r="J7" s="166"/>
      <c r="K7" s="166"/>
      <c r="L7" s="166"/>
      <c r="AE7" s="166" t="s">
        <v>10</v>
      </c>
      <c r="AF7" s="166"/>
      <c r="AG7" s="166"/>
      <c r="AH7" s="166"/>
      <c r="AI7" s="166"/>
      <c r="AJ7" s="166"/>
      <c r="AK7" s="166"/>
      <c r="AL7" s="166"/>
      <c r="AM7" s="166"/>
      <c r="AN7" s="166"/>
      <c r="AO7" s="166"/>
      <c r="AP7" s="1"/>
      <c r="AQ7" s="1"/>
      <c r="AR7" s="1"/>
      <c r="AS7" s="1"/>
      <c r="AT7" s="1"/>
      <c r="AU7" s="1"/>
      <c r="AV7" s="1"/>
      <c r="AW7" s="1"/>
      <c r="AX7" s="1"/>
      <c r="AY7" s="1"/>
      <c r="AZ7" s="13"/>
      <c r="BA7" s="1"/>
      <c r="BB7" s="1"/>
      <c r="BC7" s="1"/>
      <c r="BD7" s="1"/>
      <c r="BE7" s="1"/>
      <c r="BF7" s="1"/>
      <c r="BG7" s="1"/>
    </row>
    <row r="8" spans="2:62" x14ac:dyDescent="0.3">
      <c r="B8" s="61" t="s">
        <v>0</v>
      </c>
      <c r="C8" s="61"/>
      <c r="D8" s="61"/>
      <c r="E8" s="61"/>
      <c r="F8" s="61"/>
      <c r="G8" s="61"/>
      <c r="H8" s="61"/>
      <c r="I8" s="61"/>
      <c r="J8" s="61"/>
      <c r="K8" s="61"/>
      <c r="L8" s="61"/>
      <c r="M8" s="103"/>
      <c r="N8" s="103"/>
      <c r="O8" s="103"/>
      <c r="P8" s="103"/>
      <c r="Q8" s="103"/>
      <c r="R8" s="103"/>
      <c r="S8" s="103"/>
      <c r="T8" s="103"/>
      <c r="U8" s="103"/>
      <c r="V8" s="103"/>
      <c r="W8" s="103"/>
      <c r="X8" s="103"/>
      <c r="Y8" s="103"/>
      <c r="Z8" s="103"/>
      <c r="AA8" s="103"/>
      <c r="AB8" s="103"/>
      <c r="AC8" s="103"/>
      <c r="AD8" s="1"/>
      <c r="AE8" s="61" t="s">
        <v>0</v>
      </c>
      <c r="AF8" s="61"/>
      <c r="AG8" s="61"/>
      <c r="AH8" s="61"/>
      <c r="AI8" s="61"/>
      <c r="AJ8" s="61"/>
      <c r="AK8" s="61"/>
      <c r="AL8" s="61"/>
      <c r="AM8" s="61"/>
      <c r="AN8" s="61"/>
      <c r="AO8" s="61"/>
      <c r="AP8" s="109" t="str">
        <f>IF(BJ8=FALSE,"",M8)</f>
        <v/>
      </c>
      <c r="AQ8" s="109"/>
      <c r="AR8" s="109"/>
      <c r="AS8" s="109"/>
      <c r="AT8" s="109"/>
      <c r="AU8" s="109"/>
      <c r="AV8" s="109"/>
      <c r="AW8" s="109"/>
      <c r="AX8" s="109"/>
      <c r="AY8" s="109"/>
      <c r="AZ8" s="109"/>
      <c r="BA8" s="109"/>
      <c r="BB8" s="109"/>
      <c r="BC8" s="109"/>
      <c r="BD8" s="109"/>
      <c r="BE8" s="109"/>
      <c r="BF8" s="109"/>
      <c r="BG8" s="1"/>
      <c r="BJ8" s="31" t="b">
        <v>0</v>
      </c>
    </row>
    <row r="9" spans="2:62" x14ac:dyDescent="0.3">
      <c r="B9" s="61" t="s">
        <v>1</v>
      </c>
      <c r="C9" s="61"/>
      <c r="D9" s="61"/>
      <c r="E9" s="61"/>
      <c r="F9" s="61"/>
      <c r="G9" s="61"/>
      <c r="H9" s="61"/>
      <c r="I9" s="61"/>
      <c r="J9" s="61"/>
      <c r="K9" s="61"/>
      <c r="L9" s="61"/>
      <c r="M9" s="103"/>
      <c r="N9" s="103"/>
      <c r="O9" s="103"/>
      <c r="P9" s="103"/>
      <c r="Q9" s="103"/>
      <c r="R9" s="103"/>
      <c r="S9" s="103"/>
      <c r="T9" s="103"/>
      <c r="U9" s="103"/>
      <c r="V9" s="103"/>
      <c r="W9" s="103"/>
      <c r="X9" s="103"/>
      <c r="Y9" s="103"/>
      <c r="Z9" s="103"/>
      <c r="AA9" s="103"/>
      <c r="AB9" s="103"/>
      <c r="AC9" s="103"/>
      <c r="AD9" s="1"/>
      <c r="AE9" s="61" t="s">
        <v>1</v>
      </c>
      <c r="AF9" s="61"/>
      <c r="AG9" s="61"/>
      <c r="AH9" s="61"/>
      <c r="AI9" s="61"/>
      <c r="AJ9" s="61"/>
      <c r="AK9" s="61"/>
      <c r="AL9" s="61"/>
      <c r="AM9" s="61"/>
      <c r="AN9" s="61"/>
      <c r="AO9" s="61"/>
      <c r="AP9" s="109" t="str">
        <f>IF(BJ8=FALSE,"",M9)</f>
        <v/>
      </c>
      <c r="AQ9" s="109"/>
      <c r="AR9" s="109"/>
      <c r="AS9" s="109"/>
      <c r="AT9" s="109"/>
      <c r="AU9" s="109"/>
      <c r="AV9" s="109"/>
      <c r="AW9" s="109"/>
      <c r="AX9" s="109"/>
      <c r="AY9" s="109"/>
      <c r="AZ9" s="109"/>
      <c r="BA9" s="109"/>
      <c r="BB9" s="109"/>
      <c r="BC9" s="109"/>
      <c r="BD9" s="109"/>
      <c r="BE9" s="109"/>
      <c r="BF9" s="109"/>
      <c r="BG9" s="1"/>
    </row>
    <row r="10" spans="2:62" x14ac:dyDescent="0.3">
      <c r="B10" s="61" t="s">
        <v>8</v>
      </c>
      <c r="C10" s="61"/>
      <c r="D10" s="61"/>
      <c r="E10" s="61"/>
      <c r="F10" s="61"/>
      <c r="G10" s="61"/>
      <c r="H10" s="61"/>
      <c r="I10" s="61"/>
      <c r="J10" s="61"/>
      <c r="K10" s="61"/>
      <c r="L10" s="61"/>
      <c r="M10" s="103"/>
      <c r="N10" s="103"/>
      <c r="O10" s="103"/>
      <c r="P10" s="103"/>
      <c r="Q10" s="103"/>
      <c r="R10" s="103"/>
      <c r="S10" s="103"/>
      <c r="T10" s="103"/>
      <c r="U10" s="103"/>
      <c r="V10" s="103"/>
      <c r="W10" s="103"/>
      <c r="X10" s="103"/>
      <c r="Y10" s="103"/>
      <c r="Z10" s="103"/>
      <c r="AA10" s="103"/>
      <c r="AB10" s="103"/>
      <c r="AC10" s="103"/>
      <c r="AD10" s="1"/>
      <c r="AE10" s="61" t="s">
        <v>29</v>
      </c>
      <c r="AF10" s="61"/>
      <c r="AG10" s="61"/>
      <c r="AH10" s="61"/>
      <c r="AI10" s="61"/>
      <c r="AJ10" s="61"/>
      <c r="AK10" s="61"/>
      <c r="AL10" s="61"/>
      <c r="AM10" s="61"/>
      <c r="AN10" s="61"/>
      <c r="AO10" s="61"/>
      <c r="AP10" s="109" t="str">
        <f>IF(BJ8=FALSE,"",M10)</f>
        <v/>
      </c>
      <c r="AQ10" s="109"/>
      <c r="AR10" s="109"/>
      <c r="AS10" s="109"/>
      <c r="AT10" s="109"/>
      <c r="AU10" s="109"/>
      <c r="AV10" s="109"/>
      <c r="AW10" s="109"/>
      <c r="AX10" s="109"/>
      <c r="AY10" s="109"/>
      <c r="AZ10" s="109"/>
      <c r="BA10" s="109"/>
      <c r="BB10" s="109"/>
      <c r="BC10" s="109"/>
      <c r="BD10" s="109"/>
      <c r="BE10" s="109"/>
      <c r="BF10" s="109"/>
      <c r="BG10" s="1"/>
    </row>
    <row r="11" spans="2:62" x14ac:dyDescent="0.3">
      <c r="B11" s="61" t="s">
        <v>4</v>
      </c>
      <c r="C11" s="61"/>
      <c r="D11" s="61"/>
      <c r="E11" s="61"/>
      <c r="F11" s="61"/>
      <c r="G11" s="61"/>
      <c r="H11" s="61"/>
      <c r="I11" s="61"/>
      <c r="J11" s="61"/>
      <c r="K11" s="61"/>
      <c r="L11" s="61"/>
      <c r="M11" s="103"/>
      <c r="N11" s="103"/>
      <c r="O11" s="103"/>
      <c r="P11" s="103"/>
      <c r="Q11" s="103"/>
      <c r="R11" s="103"/>
      <c r="S11" s="103"/>
      <c r="T11" s="103"/>
      <c r="U11" s="103"/>
      <c r="V11" s="103"/>
      <c r="W11" s="103"/>
      <c r="X11" s="103"/>
      <c r="Y11" s="103"/>
      <c r="Z11" s="103"/>
      <c r="AA11" s="103"/>
      <c r="AB11" s="103"/>
      <c r="AC11" s="103"/>
      <c r="AD11" s="1"/>
      <c r="AE11" s="61" t="s">
        <v>4</v>
      </c>
      <c r="AF11" s="61"/>
      <c r="AG11" s="61"/>
      <c r="AH11" s="61"/>
      <c r="AI11" s="61"/>
      <c r="AJ11" s="61"/>
      <c r="AK11" s="61"/>
      <c r="AL11" s="61"/>
      <c r="AM11" s="61"/>
      <c r="AN11" s="61"/>
      <c r="AO11" s="61"/>
      <c r="AP11" s="109" t="str">
        <f>IF(BJ8=FALSE,"",M11)</f>
        <v/>
      </c>
      <c r="AQ11" s="109"/>
      <c r="AR11" s="109"/>
      <c r="AS11" s="109"/>
      <c r="AT11" s="109"/>
      <c r="AU11" s="109"/>
      <c r="AV11" s="109"/>
      <c r="AW11" s="109"/>
      <c r="AX11" s="109"/>
      <c r="AY11" s="109"/>
      <c r="AZ11" s="109"/>
      <c r="BA11" s="109"/>
      <c r="BB11" s="109"/>
      <c r="BC11" s="109"/>
      <c r="BD11" s="109"/>
      <c r="BE11" s="109"/>
      <c r="BF11" s="109"/>
      <c r="BG11" s="1"/>
    </row>
    <row r="12" spans="2:62" x14ac:dyDescent="0.3">
      <c r="B12" s="61" t="s">
        <v>5</v>
      </c>
      <c r="C12" s="61"/>
      <c r="D12" s="61"/>
      <c r="E12" s="61"/>
      <c r="F12" s="61"/>
      <c r="G12" s="61"/>
      <c r="H12" s="61"/>
      <c r="I12" s="61"/>
      <c r="J12" s="61"/>
      <c r="K12" s="61"/>
      <c r="L12" s="61"/>
      <c r="M12" s="163"/>
      <c r="N12" s="163"/>
      <c r="O12" s="163"/>
      <c r="P12" s="163"/>
      <c r="Q12" s="164" t="s">
        <v>6</v>
      </c>
      <c r="R12" s="164"/>
      <c r="S12" s="164"/>
      <c r="T12" s="164"/>
      <c r="U12" s="164"/>
      <c r="V12" s="164"/>
      <c r="W12" s="165"/>
      <c r="X12" s="165"/>
      <c r="Y12" s="165"/>
      <c r="Z12" s="165"/>
      <c r="AA12" s="165"/>
      <c r="AB12" s="165"/>
      <c r="AC12" s="165"/>
      <c r="AD12" s="1"/>
      <c r="AE12" s="61" t="s">
        <v>5</v>
      </c>
      <c r="AF12" s="61"/>
      <c r="AG12" s="61"/>
      <c r="AH12" s="61"/>
      <c r="AI12" s="61"/>
      <c r="AJ12" s="61"/>
      <c r="AK12" s="61"/>
      <c r="AL12" s="61"/>
      <c r="AM12" s="61"/>
      <c r="AN12" s="61"/>
      <c r="AO12" s="61"/>
      <c r="AP12" s="117" t="str">
        <f>IF(BJ8=FALSE,"",M12)</f>
        <v/>
      </c>
      <c r="AQ12" s="117"/>
      <c r="AR12" s="117"/>
      <c r="AS12" s="117"/>
      <c r="AT12" s="114" t="s">
        <v>6</v>
      </c>
      <c r="AU12" s="114"/>
      <c r="AV12" s="114"/>
      <c r="AW12" s="114"/>
      <c r="AX12" s="114"/>
      <c r="AY12" s="114"/>
      <c r="AZ12" s="115" t="str">
        <f>IF(BJ8=FALSE,"",W12)</f>
        <v/>
      </c>
      <c r="BA12" s="115"/>
      <c r="BB12" s="115"/>
      <c r="BC12" s="115"/>
      <c r="BD12" s="115"/>
      <c r="BE12" s="115"/>
      <c r="BF12" s="115"/>
      <c r="BG12" s="1"/>
    </row>
    <row r="13" spans="2:62" x14ac:dyDescent="0.3">
      <c r="B13" s="61" t="s">
        <v>2</v>
      </c>
      <c r="C13" s="61"/>
      <c r="D13" s="61"/>
      <c r="E13" s="61"/>
      <c r="F13" s="61"/>
      <c r="G13" s="61"/>
      <c r="H13" s="61"/>
      <c r="I13" s="61"/>
      <c r="J13" s="61"/>
      <c r="K13" s="61"/>
      <c r="L13" s="61"/>
      <c r="M13" s="105"/>
      <c r="N13" s="105"/>
      <c r="O13" s="105"/>
      <c r="P13" s="105"/>
      <c r="Q13" s="105"/>
      <c r="R13" s="105"/>
      <c r="S13" s="105"/>
      <c r="T13" s="105"/>
      <c r="U13" s="105"/>
      <c r="V13" s="105"/>
      <c r="W13" s="105"/>
      <c r="X13" s="105"/>
      <c r="Y13" s="105"/>
      <c r="Z13" s="105"/>
      <c r="AA13" s="105"/>
      <c r="AB13" s="105"/>
      <c r="AC13" s="105"/>
      <c r="AD13" s="1"/>
      <c r="AE13" s="61" t="s">
        <v>2</v>
      </c>
      <c r="AF13" s="61"/>
      <c r="AG13" s="61"/>
      <c r="AH13" s="61"/>
      <c r="AI13" s="61"/>
      <c r="AJ13" s="61"/>
      <c r="AK13" s="61"/>
      <c r="AL13" s="61"/>
      <c r="AM13" s="61"/>
      <c r="AN13" s="61"/>
      <c r="AO13" s="61"/>
      <c r="AP13" s="110" t="str">
        <f>IF(BJ8=FALSE,"",M13)</f>
        <v/>
      </c>
      <c r="AQ13" s="110"/>
      <c r="AR13" s="110"/>
      <c r="AS13" s="110"/>
      <c r="AT13" s="110"/>
      <c r="AU13" s="110"/>
      <c r="AV13" s="110"/>
      <c r="AW13" s="110"/>
      <c r="AX13" s="110"/>
      <c r="AY13" s="110"/>
      <c r="AZ13" s="110"/>
      <c r="BA13" s="110"/>
      <c r="BB13" s="110"/>
      <c r="BC13" s="110"/>
      <c r="BD13" s="110"/>
      <c r="BE13" s="110"/>
      <c r="BF13" s="110"/>
      <c r="BG13" s="1"/>
    </row>
    <row r="14" spans="2:62" x14ac:dyDescent="0.3">
      <c r="B14" s="61" t="s">
        <v>7</v>
      </c>
      <c r="C14" s="61"/>
      <c r="D14" s="61"/>
      <c r="E14" s="61"/>
      <c r="F14" s="61"/>
      <c r="G14" s="61"/>
      <c r="H14" s="61"/>
      <c r="I14" s="61"/>
      <c r="J14" s="61"/>
      <c r="K14" s="61"/>
      <c r="L14" s="61"/>
      <c r="M14" s="103"/>
      <c r="N14" s="103"/>
      <c r="O14" s="103"/>
      <c r="P14" s="103"/>
      <c r="Q14" s="103"/>
      <c r="R14" s="103"/>
      <c r="S14" s="103"/>
      <c r="T14" s="103"/>
      <c r="U14" s="103"/>
      <c r="V14" s="103"/>
      <c r="W14" s="103"/>
      <c r="X14" s="103"/>
      <c r="Y14" s="103"/>
      <c r="Z14" s="103"/>
      <c r="AA14" s="103"/>
      <c r="AB14" s="103"/>
      <c r="AC14" s="103"/>
      <c r="AD14" s="1"/>
      <c r="AE14" s="61" t="s">
        <v>3</v>
      </c>
      <c r="AF14" s="61"/>
      <c r="AG14" s="61"/>
      <c r="AH14" s="61"/>
      <c r="AI14" s="61"/>
      <c r="AJ14" s="61"/>
      <c r="AK14" s="61"/>
      <c r="AL14" s="61"/>
      <c r="AM14" s="61"/>
      <c r="AN14" s="61"/>
      <c r="AO14" s="61"/>
      <c r="AP14" s="109" t="str">
        <f>IF(BJ8=FALSE,"",M14)</f>
        <v/>
      </c>
      <c r="AQ14" s="109"/>
      <c r="AR14" s="109"/>
      <c r="AS14" s="109"/>
      <c r="AT14" s="109"/>
      <c r="AU14" s="109"/>
      <c r="AV14" s="109"/>
      <c r="AW14" s="109"/>
      <c r="AX14" s="109"/>
      <c r="AY14" s="109"/>
      <c r="AZ14" s="109"/>
      <c r="BA14" s="109"/>
      <c r="BB14" s="109"/>
      <c r="BC14" s="109"/>
      <c r="BD14" s="109"/>
      <c r="BE14" s="109"/>
      <c r="BF14" s="109"/>
      <c r="BG14" s="1"/>
    </row>
    <row r="15" spans="2:62" x14ac:dyDescent="0.3">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row>
    <row r="16" spans="2:62" x14ac:dyDescent="0.3">
      <c r="B16" s="45" t="s">
        <v>149</v>
      </c>
      <c r="C16" s="42"/>
    </row>
    <row r="17" spans="1:75" x14ac:dyDescent="0.3">
      <c r="B17" s="158" t="s">
        <v>20</v>
      </c>
      <c r="C17" s="158"/>
      <c r="D17" s="158"/>
      <c r="E17" s="158"/>
      <c r="F17" s="159"/>
      <c r="G17" s="160"/>
      <c r="H17" s="160"/>
      <c r="I17" s="160"/>
      <c r="J17" s="160"/>
      <c r="K17" s="160"/>
      <c r="L17" s="160"/>
      <c r="M17" s="160"/>
      <c r="N17" s="160"/>
      <c r="O17" s="160"/>
      <c r="P17" s="160"/>
      <c r="Q17" s="160"/>
      <c r="R17" s="161"/>
      <c r="T17" s="158"/>
      <c r="U17" s="158"/>
      <c r="V17" s="158"/>
      <c r="W17" s="158"/>
      <c r="X17" s="158"/>
      <c r="Y17" s="162"/>
      <c r="Z17" s="162"/>
      <c r="AA17" s="162"/>
      <c r="AB17" s="162"/>
      <c r="AC17" s="162"/>
      <c r="AD17" s="162"/>
      <c r="AE17" s="162"/>
      <c r="AF17" s="162"/>
      <c r="AG17" s="162"/>
      <c r="AH17" s="162"/>
      <c r="AI17" s="162"/>
      <c r="AJ17" s="162"/>
      <c r="AK17" s="162"/>
      <c r="AM17" s="158" t="s">
        <v>19</v>
      </c>
      <c r="AN17" s="158"/>
      <c r="AO17" s="158"/>
      <c r="AP17" s="158"/>
      <c r="AQ17" s="158"/>
      <c r="AR17" s="158"/>
      <c r="AS17" s="158"/>
      <c r="AT17" s="149"/>
      <c r="AU17" s="150"/>
      <c r="AV17" s="150"/>
      <c r="AW17" s="150"/>
      <c r="AX17" s="150"/>
      <c r="AY17" s="150"/>
      <c r="AZ17" s="150"/>
      <c r="BA17" s="150"/>
      <c r="BB17" s="150"/>
      <c r="BC17" s="150"/>
      <c r="BD17" s="150"/>
      <c r="BE17" s="150"/>
      <c r="BF17" s="151"/>
    </row>
    <row r="18" spans="1:75" x14ac:dyDescent="0.3">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row>
    <row r="20" spans="1:75" ht="17.399999999999999" customHeight="1" x14ac:dyDescent="0.3">
      <c r="B20" t="s">
        <v>125</v>
      </c>
      <c r="N20" s="153"/>
      <c r="O20" s="154"/>
      <c r="P20" s="154"/>
      <c r="Q20" s="154"/>
      <c r="R20" s="155"/>
      <c r="U20" t="s">
        <v>126</v>
      </c>
      <c r="AF20" s="57" t="s">
        <v>127</v>
      </c>
      <c r="AG20" s="154"/>
      <c r="AH20" s="154"/>
      <c r="AI20" s="154"/>
      <c r="AJ20" s="154"/>
      <c r="AK20" s="155"/>
    </row>
    <row r="21" spans="1:75" ht="9.6" customHeight="1" x14ac:dyDescent="0.3"/>
    <row r="22" spans="1:75" ht="7.8" customHeight="1" x14ac:dyDescent="0.3">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row>
    <row r="23" spans="1:75" ht="17.399999999999999" customHeight="1" x14ac:dyDescent="0.3">
      <c r="B23" s="156" t="s">
        <v>163</v>
      </c>
      <c r="C23" s="157"/>
      <c r="D23" s="157"/>
      <c r="E23" s="157"/>
      <c r="F23" s="157"/>
      <c r="G23" s="157"/>
      <c r="H23" s="157"/>
      <c r="I23" s="157"/>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157"/>
      <c r="AI23" s="157"/>
      <c r="AJ23" s="157"/>
      <c r="AK23" s="157"/>
      <c r="AL23" s="157"/>
      <c r="AM23" s="157"/>
      <c r="AN23" s="157"/>
      <c r="AO23" s="157"/>
      <c r="AP23" s="157"/>
      <c r="AQ23" s="157"/>
      <c r="AR23" s="157"/>
      <c r="AS23" s="157"/>
      <c r="AT23" s="157"/>
      <c r="AU23" s="157"/>
      <c r="AV23" s="157"/>
      <c r="AW23" s="157"/>
      <c r="AX23" s="157"/>
      <c r="AY23" s="157"/>
      <c r="AZ23" s="157"/>
      <c r="BA23" s="157"/>
      <c r="BB23" s="157"/>
      <c r="BC23" s="157"/>
      <c r="BD23" s="157"/>
      <c r="BE23" s="157"/>
      <c r="BF23" s="157"/>
    </row>
    <row r="24" spans="1:75" x14ac:dyDescent="0.3">
      <c r="A24" s="33"/>
      <c r="B24" s="152" t="s">
        <v>31</v>
      </c>
      <c r="C24" s="152"/>
      <c r="D24" s="152"/>
      <c r="E24" s="152"/>
      <c r="F24" s="152" t="s">
        <v>15</v>
      </c>
      <c r="G24" s="152"/>
      <c r="H24" s="152"/>
      <c r="I24" s="152"/>
      <c r="J24" s="152"/>
      <c r="K24" s="152"/>
      <c r="L24" s="152" t="s">
        <v>13</v>
      </c>
      <c r="M24" s="152"/>
      <c r="N24" s="152"/>
      <c r="O24" s="152"/>
      <c r="P24" s="152"/>
      <c r="Q24" s="152"/>
      <c r="R24" s="152"/>
      <c r="S24" s="152"/>
      <c r="T24" s="152"/>
      <c r="U24" s="152"/>
      <c r="V24" s="152"/>
      <c r="W24" s="152"/>
      <c r="X24" s="152"/>
      <c r="Y24" s="152"/>
      <c r="Z24" s="152"/>
      <c r="AA24" s="152"/>
      <c r="AB24" s="152"/>
      <c r="AC24" s="152"/>
      <c r="AD24" s="152"/>
      <c r="AE24" s="152"/>
      <c r="AF24" s="152"/>
      <c r="AG24" s="152"/>
      <c r="AH24" s="152"/>
      <c r="AI24" s="152"/>
      <c r="AJ24" s="152"/>
      <c r="AK24" s="152"/>
      <c r="AL24" s="152"/>
      <c r="AM24" s="152"/>
      <c r="AN24" s="152"/>
      <c r="AO24" s="152"/>
      <c r="AP24" s="152" t="s">
        <v>32</v>
      </c>
      <c r="AQ24" s="152"/>
      <c r="AR24" s="152"/>
      <c r="AS24" s="152"/>
      <c r="AT24" s="152"/>
      <c r="AU24" s="152" t="s">
        <v>14</v>
      </c>
      <c r="AV24" s="152"/>
      <c r="AW24" s="152"/>
      <c r="AX24" s="152"/>
      <c r="AY24" s="152"/>
      <c r="AZ24" s="152" t="s">
        <v>16</v>
      </c>
      <c r="BA24" s="152"/>
      <c r="BB24" s="152"/>
      <c r="BC24" s="152"/>
      <c r="BD24" s="152"/>
      <c r="BE24" s="152"/>
      <c r="BF24" s="152"/>
      <c r="BG24" s="33"/>
    </row>
    <row r="25" spans="1:75" x14ac:dyDescent="0.3">
      <c r="B25" s="130"/>
      <c r="C25" s="130"/>
      <c r="D25" s="130"/>
      <c r="E25" s="130"/>
      <c r="F25" s="136" t="s">
        <v>150</v>
      </c>
      <c r="G25" s="136"/>
      <c r="H25" s="136"/>
      <c r="I25" s="136"/>
      <c r="J25" s="136"/>
      <c r="K25" s="136"/>
      <c r="L25" s="134" t="s">
        <v>151</v>
      </c>
      <c r="M25" s="134"/>
      <c r="N25" s="134"/>
      <c r="O25" s="134"/>
      <c r="P25" s="134"/>
      <c r="Q25" s="134"/>
      <c r="R25" s="134"/>
      <c r="S25" s="134"/>
      <c r="T25" s="134"/>
      <c r="U25" s="134"/>
      <c r="V25" s="134"/>
      <c r="W25" s="134"/>
      <c r="X25" s="134"/>
      <c r="Y25" s="134"/>
      <c r="Z25" s="134"/>
      <c r="AA25" s="134"/>
      <c r="AB25" s="134"/>
      <c r="AC25" s="134"/>
      <c r="AD25" s="134"/>
      <c r="AE25" s="134"/>
      <c r="AF25" s="134"/>
      <c r="AG25" s="134"/>
      <c r="AH25" s="134"/>
      <c r="AI25" s="134"/>
      <c r="AJ25" s="134"/>
      <c r="AK25" s="134"/>
      <c r="AL25" s="134"/>
      <c r="AM25" s="134"/>
      <c r="AN25" s="134"/>
      <c r="AO25" s="134"/>
      <c r="AP25" s="131" t="s">
        <v>17</v>
      </c>
      <c r="AQ25" s="131"/>
      <c r="AR25" s="131"/>
      <c r="AS25" s="131"/>
      <c r="AT25" s="131"/>
      <c r="AU25" s="132">
        <v>1.32</v>
      </c>
      <c r="AV25" s="132"/>
      <c r="AW25" s="132"/>
      <c r="AX25" s="132"/>
      <c r="AY25" s="132"/>
      <c r="AZ25" s="135">
        <f t="shared" ref="AZ25" si="0">B25*AU25</f>
        <v>0</v>
      </c>
      <c r="BA25" s="135"/>
      <c r="BB25" s="135"/>
      <c r="BC25" s="135"/>
      <c r="BD25" s="135"/>
      <c r="BE25" s="135"/>
      <c r="BF25" s="135"/>
    </row>
    <row r="26" spans="1:75" x14ac:dyDescent="0.3">
      <c r="B26" s="130"/>
      <c r="C26" s="130"/>
      <c r="D26" s="130"/>
      <c r="E26" s="130"/>
      <c r="F26" s="136" t="s">
        <v>152</v>
      </c>
      <c r="G26" s="136"/>
      <c r="H26" s="136"/>
      <c r="I26" s="136"/>
      <c r="J26" s="136"/>
      <c r="K26" s="136"/>
      <c r="L26" s="134" t="s">
        <v>186</v>
      </c>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134"/>
      <c r="AK26" s="134"/>
      <c r="AL26" s="134"/>
      <c r="AM26" s="134"/>
      <c r="AN26" s="134"/>
      <c r="AO26" s="134"/>
      <c r="AP26" s="131" t="s">
        <v>17</v>
      </c>
      <c r="AQ26" s="131"/>
      <c r="AR26" s="131"/>
      <c r="AS26" s="131"/>
      <c r="AT26" s="131"/>
      <c r="AU26" s="132">
        <v>1.66</v>
      </c>
      <c r="AV26" s="132"/>
      <c r="AW26" s="132"/>
      <c r="AX26" s="132"/>
      <c r="AY26" s="132"/>
      <c r="AZ26" s="135">
        <f t="shared" ref="AZ26:AZ28" si="1">B26*AU26</f>
        <v>0</v>
      </c>
      <c r="BA26" s="135"/>
      <c r="BB26" s="135"/>
      <c r="BC26" s="135"/>
      <c r="BD26" s="135"/>
      <c r="BE26" s="135"/>
      <c r="BF26" s="135"/>
    </row>
    <row r="27" spans="1:75" ht="13.8" customHeight="1" x14ac:dyDescent="0.3">
      <c r="B27" s="130"/>
      <c r="C27" s="130"/>
      <c r="D27" s="130"/>
      <c r="E27" s="130"/>
      <c r="F27" s="136" t="s">
        <v>153</v>
      </c>
      <c r="G27" s="136"/>
      <c r="H27" s="136"/>
      <c r="I27" s="136"/>
      <c r="J27" s="136"/>
      <c r="K27" s="136"/>
      <c r="L27" s="134" t="s">
        <v>183</v>
      </c>
      <c r="M27" s="134"/>
      <c r="N27" s="134"/>
      <c r="O27" s="134"/>
      <c r="P27" s="134"/>
      <c r="Q27" s="134"/>
      <c r="R27" s="134"/>
      <c r="S27" s="134"/>
      <c r="T27" s="134"/>
      <c r="U27" s="134"/>
      <c r="V27" s="134"/>
      <c r="W27" s="134"/>
      <c r="X27" s="134"/>
      <c r="Y27" s="134"/>
      <c r="Z27" s="134"/>
      <c r="AA27" s="134"/>
      <c r="AB27" s="134"/>
      <c r="AC27" s="134"/>
      <c r="AD27" s="134"/>
      <c r="AE27" s="134"/>
      <c r="AF27" s="134"/>
      <c r="AG27" s="134"/>
      <c r="AH27" s="134"/>
      <c r="AI27" s="134"/>
      <c r="AJ27" s="134"/>
      <c r="AK27" s="134"/>
      <c r="AL27" s="134"/>
      <c r="AM27" s="134"/>
      <c r="AN27" s="134"/>
      <c r="AO27" s="134"/>
      <c r="AP27" s="131" t="s">
        <v>17</v>
      </c>
      <c r="AQ27" s="131"/>
      <c r="AR27" s="131"/>
      <c r="AS27" s="131"/>
      <c r="AT27" s="131"/>
      <c r="AU27" s="132">
        <v>504</v>
      </c>
      <c r="AV27" s="132"/>
      <c r="AW27" s="132"/>
      <c r="AX27" s="132"/>
      <c r="AY27" s="132"/>
      <c r="AZ27" s="135">
        <f>AU27*BW27</f>
        <v>0</v>
      </c>
      <c r="BA27" s="135"/>
      <c r="BB27" s="135"/>
      <c r="BC27" s="135"/>
      <c r="BD27" s="135"/>
      <c r="BE27" s="135"/>
      <c r="BF27" s="135"/>
      <c r="BU27" s="31" t="b">
        <v>0</v>
      </c>
      <c r="BW27" s="31" t="b">
        <f>IF(BU27=TRUE,1)</f>
        <v>0</v>
      </c>
    </row>
    <row r="28" spans="1:75" ht="13.8" customHeight="1" x14ac:dyDescent="0.3">
      <c r="B28" s="130"/>
      <c r="C28" s="130"/>
      <c r="D28" s="130"/>
      <c r="E28" s="130"/>
      <c r="F28" s="136"/>
      <c r="G28" s="136"/>
      <c r="H28" s="136"/>
      <c r="I28" s="136"/>
      <c r="J28" s="136"/>
      <c r="K28" s="136"/>
      <c r="L28" s="134" t="s">
        <v>187</v>
      </c>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c r="AL28" s="134"/>
      <c r="AM28" s="134"/>
      <c r="AN28" s="134"/>
      <c r="AO28" s="134"/>
      <c r="AP28" s="131" t="s">
        <v>17</v>
      </c>
      <c r="AQ28" s="131"/>
      <c r="AR28" s="131"/>
      <c r="AS28" s="131"/>
      <c r="AT28" s="131"/>
      <c r="AU28" s="132">
        <v>0</v>
      </c>
      <c r="AV28" s="132"/>
      <c r="AW28" s="132"/>
      <c r="AX28" s="132"/>
      <c r="AY28" s="132"/>
      <c r="AZ28" s="135">
        <f t="shared" si="1"/>
        <v>0</v>
      </c>
      <c r="BA28" s="135"/>
      <c r="BB28" s="135"/>
      <c r="BC28" s="135"/>
      <c r="BD28" s="135"/>
      <c r="BE28" s="135"/>
      <c r="BF28" s="135"/>
    </row>
    <row r="29" spans="1:75" ht="9.6" customHeight="1" x14ac:dyDescent="0.3">
      <c r="B29" s="34"/>
      <c r="C29" s="34"/>
      <c r="D29" s="34"/>
      <c r="E29" s="34"/>
      <c r="F29" s="35"/>
      <c r="G29" s="35"/>
      <c r="H29" s="35"/>
      <c r="I29" s="35"/>
      <c r="J29" s="35"/>
      <c r="K29" s="35"/>
      <c r="AP29" s="32"/>
      <c r="AQ29" s="32"/>
      <c r="AR29" s="32"/>
      <c r="AS29" s="32"/>
      <c r="AT29" s="32"/>
      <c r="AU29" s="39"/>
      <c r="AV29" s="39"/>
      <c r="AW29" s="39"/>
      <c r="AX29" s="39"/>
      <c r="AY29" s="39"/>
      <c r="AZ29" s="40"/>
      <c r="BA29" s="40"/>
      <c r="BB29" s="40"/>
      <c r="BC29" s="40"/>
      <c r="BD29" s="40"/>
      <c r="BE29" s="40"/>
      <c r="BF29" s="40"/>
    </row>
    <row r="30" spans="1:75" ht="17.399999999999999" customHeight="1" x14ac:dyDescent="0.3">
      <c r="B30" s="144" t="s">
        <v>164</v>
      </c>
      <c r="C30" s="145"/>
      <c r="D30" s="145"/>
      <c r="E30" s="145"/>
      <c r="F30" s="145"/>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row>
    <row r="31" spans="1:75" x14ac:dyDescent="0.3">
      <c r="B31" s="130"/>
      <c r="C31" s="130"/>
      <c r="D31" s="130"/>
      <c r="E31" s="130"/>
      <c r="F31" s="136" t="s">
        <v>154</v>
      </c>
      <c r="G31" s="136"/>
      <c r="H31" s="136"/>
      <c r="I31" s="136"/>
      <c r="J31" s="136"/>
      <c r="K31" s="136"/>
      <c r="L31" s="134" t="s">
        <v>156</v>
      </c>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c r="AL31" s="134"/>
      <c r="AM31" s="134"/>
      <c r="AN31" s="134"/>
      <c r="AO31" s="134"/>
      <c r="AP31" s="131" t="s">
        <v>17</v>
      </c>
      <c r="AQ31" s="131"/>
      <c r="AR31" s="131"/>
      <c r="AS31" s="131"/>
      <c r="AT31" s="131"/>
      <c r="AU31" s="132">
        <v>1.32</v>
      </c>
      <c r="AV31" s="132"/>
      <c r="AW31" s="132"/>
      <c r="AX31" s="132"/>
      <c r="AY31" s="132"/>
      <c r="AZ31" s="135">
        <f t="shared" ref="AZ31" si="2">B31*AU31</f>
        <v>0</v>
      </c>
      <c r="BA31" s="135"/>
      <c r="BB31" s="135"/>
      <c r="BC31" s="135"/>
      <c r="BD31" s="135"/>
      <c r="BE31" s="135"/>
      <c r="BF31" s="135"/>
    </row>
    <row r="32" spans="1:75" ht="13.8" customHeight="1" x14ac:dyDescent="0.3">
      <c r="B32" s="130"/>
      <c r="C32" s="130"/>
      <c r="D32" s="130"/>
      <c r="E32" s="130"/>
      <c r="F32" s="136" t="s">
        <v>155</v>
      </c>
      <c r="G32" s="136"/>
      <c r="H32" s="136"/>
      <c r="I32" s="136"/>
      <c r="J32" s="136"/>
      <c r="K32" s="136"/>
      <c r="L32" s="134" t="s">
        <v>182</v>
      </c>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134"/>
      <c r="AN32" s="134"/>
      <c r="AO32" s="134"/>
      <c r="AP32" s="131" t="s">
        <v>17</v>
      </c>
      <c r="AQ32" s="131"/>
      <c r="AR32" s="131"/>
      <c r="AS32" s="131"/>
      <c r="AT32" s="131"/>
      <c r="AU32" s="132">
        <v>504</v>
      </c>
      <c r="AV32" s="132"/>
      <c r="AW32" s="132"/>
      <c r="AX32" s="132"/>
      <c r="AY32" s="132"/>
      <c r="AZ32" s="135">
        <f>AU32*BW32</f>
        <v>0</v>
      </c>
      <c r="BA32" s="135"/>
      <c r="BB32" s="135"/>
      <c r="BC32" s="135"/>
      <c r="BD32" s="135"/>
      <c r="BE32" s="135"/>
      <c r="BF32" s="135"/>
      <c r="BU32" s="31" t="b">
        <v>0</v>
      </c>
      <c r="BW32" s="31" t="b">
        <f>IF(BU32=TRUE,1)</f>
        <v>0</v>
      </c>
    </row>
    <row r="33" spans="1:70" ht="13.8" customHeight="1" x14ac:dyDescent="0.3">
      <c r="B33" s="130"/>
      <c r="C33" s="130"/>
      <c r="D33" s="130"/>
      <c r="E33" s="130"/>
      <c r="F33" s="136"/>
      <c r="G33" s="136"/>
      <c r="H33" s="136"/>
      <c r="I33" s="136"/>
      <c r="J33" s="136"/>
      <c r="K33" s="136"/>
      <c r="L33" s="134" t="s">
        <v>188</v>
      </c>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1" t="s">
        <v>17</v>
      </c>
      <c r="AQ33" s="131"/>
      <c r="AR33" s="131"/>
      <c r="AS33" s="131"/>
      <c r="AT33" s="131"/>
      <c r="AU33" s="132">
        <v>0</v>
      </c>
      <c r="AV33" s="132"/>
      <c r="AW33" s="132"/>
      <c r="AX33" s="132"/>
      <c r="AY33" s="132"/>
      <c r="AZ33" s="135">
        <f t="shared" ref="AZ33" si="3">B33*AU33</f>
        <v>0</v>
      </c>
      <c r="BA33" s="135"/>
      <c r="BB33" s="135"/>
      <c r="BC33" s="135"/>
      <c r="BD33" s="135"/>
      <c r="BE33" s="135"/>
      <c r="BF33" s="135"/>
    </row>
    <row r="34" spans="1:70" ht="13.8" customHeight="1" x14ac:dyDescent="0.3">
      <c r="B34" s="34"/>
      <c r="C34" s="34"/>
      <c r="D34" s="34"/>
      <c r="E34" s="34"/>
      <c r="F34" s="35"/>
      <c r="G34" s="35"/>
      <c r="H34" s="35"/>
      <c r="I34" s="35"/>
      <c r="J34" s="35"/>
      <c r="K34" s="35"/>
      <c r="AP34" s="32"/>
      <c r="AQ34" s="32"/>
      <c r="AR34" s="32"/>
      <c r="AS34" s="32"/>
      <c r="AT34" s="32"/>
      <c r="AU34" s="37"/>
      <c r="AV34" s="37"/>
      <c r="AW34" s="37"/>
      <c r="AX34" s="37"/>
      <c r="AY34" s="37"/>
      <c r="AZ34" s="143"/>
      <c r="BA34" s="143"/>
      <c r="BB34" s="143"/>
      <c r="BC34" s="143"/>
      <c r="BD34" s="143"/>
      <c r="BE34" s="143"/>
      <c r="BF34" s="143"/>
    </row>
    <row r="35" spans="1:70" x14ac:dyDescent="0.3">
      <c r="B35" s="78" t="s">
        <v>199</v>
      </c>
      <c r="C35" s="79"/>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80"/>
      <c r="AP35" s="146" t="s">
        <v>21</v>
      </c>
      <c r="AQ35" s="147"/>
      <c r="AR35" s="147"/>
      <c r="AS35" s="147"/>
      <c r="AT35" s="147"/>
      <c r="AU35" s="147"/>
      <c r="AV35" s="147"/>
      <c r="AW35" s="147"/>
      <c r="AX35" s="147"/>
      <c r="AY35" s="148"/>
      <c r="AZ35" s="133">
        <f>SUM(AZ25:BF33)</f>
        <v>0</v>
      </c>
      <c r="BA35" s="133"/>
      <c r="BB35" s="133"/>
      <c r="BC35" s="133"/>
      <c r="BD35" s="133"/>
      <c r="BE35" s="133"/>
      <c r="BF35" s="133"/>
      <c r="BL35" t="e">
        <f>IF(#REF!+#REF!+#REF!+#REF!+#REF!&gt;0,1,0)</f>
        <v>#REF!</v>
      </c>
    </row>
    <row r="36" spans="1:70" x14ac:dyDescent="0.3">
      <c r="B36" s="81"/>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3"/>
      <c r="AP36" s="146"/>
      <c r="AQ36" s="147"/>
      <c r="AR36" s="147"/>
      <c r="AS36" s="147"/>
      <c r="AT36" s="147"/>
      <c r="AU36" s="147"/>
      <c r="AV36" s="147"/>
      <c r="AW36" s="147"/>
      <c r="AX36" s="147"/>
      <c r="AY36" s="148"/>
      <c r="AZ36" s="133"/>
      <c r="BA36" s="133"/>
      <c r="BB36" s="133"/>
      <c r="BC36" s="133"/>
      <c r="BD36" s="133"/>
      <c r="BE36" s="133"/>
      <c r="BF36" s="133"/>
    </row>
    <row r="37" spans="1:70" x14ac:dyDescent="0.3">
      <c r="B37" s="81"/>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3"/>
      <c r="AP37" s="146" t="s">
        <v>148</v>
      </c>
      <c r="AQ37" s="147"/>
      <c r="AR37" s="147"/>
      <c r="AS37" s="147"/>
      <c r="AT37" s="147"/>
      <c r="AU37" s="147"/>
      <c r="AV37" s="147"/>
      <c r="AW37" s="147"/>
      <c r="AX37" s="147"/>
      <c r="AY37" s="148"/>
      <c r="AZ37" s="127">
        <f>IF(SUM(AZ25+AZ26+AZ28+AZ31+AZ33)=0,0,VLOOKUP(AZ25+AZ26+AZ28+AZ31+AZ33,Shipping!$A$1:$C$27,3))</f>
        <v>0</v>
      </c>
      <c r="BA37" s="128"/>
      <c r="BB37" s="128"/>
      <c r="BC37" s="128"/>
      <c r="BD37" s="128"/>
      <c r="BE37" s="128"/>
      <c r="BF37" s="129"/>
      <c r="BL37" s="127" t="e">
        <f>IF(SUM(#REF!+#REF!+#REF!+#REF!+#REF!+#REF!+#REF!+#REF!+#REF!+#REF!+#REF!+#REF!+#REF!+#REF!+#REF!+#REF!+#REF!+#REF!)=0,0,VLOOKUP(#REF!+#REF!+#REF!+#REF!+#REF!+#REF!+#REF!+#REF!+#REF!+#REF!+#REF!+#REF!+#REF!+#REF!+#REF!+#REF!+#REF!+#REF!,Shipping!$A$1:$C$27,3))</f>
        <v>#REF!</v>
      </c>
      <c r="BM37" s="128"/>
      <c r="BN37" s="128"/>
      <c r="BO37" s="128"/>
      <c r="BP37" s="128"/>
      <c r="BQ37" s="128"/>
      <c r="BR37" s="129"/>
    </row>
    <row r="38" spans="1:70" ht="21" x14ac:dyDescent="0.3">
      <c r="B38" s="84"/>
      <c r="C38" s="85"/>
      <c r="D38" s="85"/>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6"/>
      <c r="AP38" s="75" t="s">
        <v>22</v>
      </c>
      <c r="AQ38" s="76"/>
      <c r="AR38" s="76"/>
      <c r="AS38" s="76"/>
      <c r="AT38" s="76"/>
      <c r="AU38" s="76"/>
      <c r="AV38" s="76"/>
      <c r="AW38" s="76"/>
      <c r="AX38" s="76"/>
      <c r="AY38" s="77"/>
      <c r="AZ38" s="140">
        <f xml:space="preserve"> AZ35+AZ37+AZ36</f>
        <v>0</v>
      </c>
      <c r="BA38" s="141"/>
      <c r="BB38" s="141"/>
      <c r="BC38" s="141"/>
      <c r="BD38" s="141"/>
      <c r="BE38" s="141"/>
      <c r="BF38" s="142"/>
    </row>
    <row r="39" spans="1:70" x14ac:dyDescent="0.3">
      <c r="A39" s="1"/>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9"/>
      <c r="BA39" s="9"/>
      <c r="BB39" s="9"/>
      <c r="BC39" s="9"/>
      <c r="BD39" s="9"/>
      <c r="BE39" s="9"/>
      <c r="BF39" s="9"/>
      <c r="BG39" s="1"/>
    </row>
    <row r="40" spans="1:70" ht="8.4"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7"/>
      <c r="BA40" s="7"/>
      <c r="BB40" s="7"/>
      <c r="BC40" s="7"/>
      <c r="BD40" s="7"/>
      <c r="BE40" s="7"/>
      <c r="BF40" s="7"/>
      <c r="BG40" s="1"/>
    </row>
    <row r="41" spans="1:70" ht="18" x14ac:dyDescent="0.3">
      <c r="A41" s="67" t="s">
        <v>27</v>
      </c>
      <c r="B41" s="67"/>
      <c r="C41" s="67"/>
      <c r="D41" s="67"/>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7"/>
      <c r="AL41" s="67"/>
      <c r="AM41" s="67"/>
      <c r="AN41" s="67"/>
      <c r="AO41" s="67"/>
      <c r="AP41" s="67"/>
      <c r="AQ41" s="67"/>
      <c r="AR41" s="67"/>
      <c r="AS41" s="67"/>
      <c r="AT41" s="67"/>
      <c r="AU41" s="67"/>
      <c r="AV41" s="67"/>
      <c r="AW41" s="67"/>
      <c r="AX41" s="67"/>
      <c r="AY41" s="67"/>
      <c r="AZ41" s="67"/>
      <c r="BA41" s="67"/>
      <c r="BB41" s="67"/>
      <c r="BC41" s="67"/>
      <c r="BD41" s="67"/>
      <c r="BE41" s="67"/>
      <c r="BF41" s="67"/>
      <c r="BG41" s="67"/>
    </row>
    <row r="42" spans="1:70" ht="18" x14ac:dyDescent="0.3">
      <c r="A42" s="68" t="s">
        <v>28</v>
      </c>
      <c r="B42" s="68"/>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8"/>
      <c r="AN42" s="68"/>
      <c r="AO42" s="68"/>
      <c r="AP42" s="68"/>
      <c r="AQ42" s="68"/>
      <c r="AR42" s="68"/>
      <c r="AS42" s="68"/>
      <c r="AT42" s="68"/>
      <c r="AU42" s="68"/>
      <c r="AV42" s="68"/>
      <c r="AW42" s="68"/>
      <c r="AX42" s="68"/>
      <c r="AY42" s="68"/>
      <c r="AZ42" s="68"/>
      <c r="BA42" s="68"/>
      <c r="BB42" s="68"/>
      <c r="BC42" s="68"/>
      <c r="BD42" s="68"/>
      <c r="BE42" s="68"/>
      <c r="BF42" s="68"/>
      <c r="BG42" s="68"/>
    </row>
    <row r="43" spans="1:70" ht="18" x14ac:dyDescent="0.3">
      <c r="A43" s="68" t="s">
        <v>11</v>
      </c>
      <c r="B43" s="68"/>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c r="AN43" s="68"/>
      <c r="AO43" s="68"/>
      <c r="AP43" s="68"/>
      <c r="AQ43" s="68"/>
      <c r="AR43" s="68"/>
      <c r="AS43" s="68"/>
      <c r="AT43" s="68"/>
      <c r="AU43" s="68"/>
      <c r="AV43" s="68"/>
      <c r="AW43" s="68"/>
      <c r="AX43" s="68"/>
      <c r="AY43" s="68"/>
      <c r="AZ43" s="68"/>
      <c r="BA43" s="68"/>
      <c r="BB43" s="68"/>
      <c r="BC43" s="68"/>
      <c r="BD43" s="68"/>
      <c r="BE43" s="68"/>
      <c r="BF43" s="68"/>
      <c r="BG43" s="68"/>
    </row>
    <row r="44" spans="1:70" ht="18" x14ac:dyDescent="0.3">
      <c r="A44" s="68" t="s">
        <v>25</v>
      </c>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8"/>
      <c r="AP44" s="68"/>
      <c r="AQ44" s="68"/>
      <c r="AR44" s="68"/>
      <c r="AS44" s="68"/>
      <c r="AT44" s="68"/>
      <c r="AU44" s="68"/>
      <c r="AV44" s="68"/>
      <c r="AW44" s="68"/>
      <c r="AX44" s="68"/>
      <c r="AY44" s="68"/>
      <c r="AZ44" s="68"/>
      <c r="BA44" s="68"/>
      <c r="BB44" s="68"/>
      <c r="BC44" s="68"/>
      <c r="BD44" s="68"/>
      <c r="BE44" s="68"/>
      <c r="BF44" s="68"/>
      <c r="BG44" s="68"/>
    </row>
    <row r="45" spans="1:70" ht="4.8" customHeight="1" x14ac:dyDescent="0.3">
      <c r="A45" s="4"/>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10"/>
      <c r="BA45" s="10"/>
      <c r="BB45" s="10"/>
      <c r="BC45" s="10"/>
      <c r="BD45" s="10"/>
      <c r="BE45" s="10"/>
      <c r="BF45" s="10"/>
      <c r="BG45" s="4"/>
    </row>
    <row r="46" spans="1:70" ht="80.400000000000006" customHeight="1" x14ac:dyDescent="0.3">
      <c r="A46" s="1"/>
      <c r="B46" s="66" t="s">
        <v>26</v>
      </c>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c r="BC46" s="66"/>
      <c r="BD46" s="66"/>
      <c r="BE46" s="66"/>
      <c r="BF46" s="66"/>
      <c r="BG46" s="1"/>
    </row>
    <row r="47" spans="1:70" x14ac:dyDescent="0.3">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7"/>
      <c r="BA47" s="7"/>
      <c r="BB47" s="7"/>
      <c r="BC47" s="7"/>
      <c r="BD47" s="7"/>
      <c r="BE47" s="7"/>
      <c r="BF47" s="7"/>
      <c r="BG47" s="1"/>
    </row>
  </sheetData>
  <sheetProtection algorithmName="SHA-512" hashValue="OMjQpWItPUsZ4hxTOugydNoWklfYPHLI6XGOxu5FGo2PpSHLPC7Yg33xn6JPH87u21p73XFHOzzjojv0FBV3Jg==" saltValue="8v2cK+tpRu2jMeMwgCMa2g==" spinCount="100000" sheet="1" objects="1" scenarios="1"/>
  <mergeCells count="109">
    <mergeCell ref="B7:L7"/>
    <mergeCell ref="AE7:AO7"/>
    <mergeCell ref="B8:L8"/>
    <mergeCell ref="M8:AC8"/>
    <mergeCell ref="AE8:AO8"/>
    <mergeCell ref="B9:L9"/>
    <mergeCell ref="M9:AC9"/>
    <mergeCell ref="AE9:AO9"/>
    <mergeCell ref="AP9:BF9"/>
    <mergeCell ref="B10:L10"/>
    <mergeCell ref="M10:AC10"/>
    <mergeCell ref="AE10:AO10"/>
    <mergeCell ref="AP10:BF10"/>
    <mergeCell ref="AP8:BF8"/>
    <mergeCell ref="B13:L13"/>
    <mergeCell ref="M13:AC13"/>
    <mergeCell ref="AE13:AO13"/>
    <mergeCell ref="AP13:BF13"/>
    <mergeCell ref="B14:L14"/>
    <mergeCell ref="M14:AC14"/>
    <mergeCell ref="AE14:AO14"/>
    <mergeCell ref="AP14:BF14"/>
    <mergeCell ref="B11:L11"/>
    <mergeCell ref="M11:AC11"/>
    <mergeCell ref="AE11:AO11"/>
    <mergeCell ref="AP11:BF11"/>
    <mergeCell ref="B12:L12"/>
    <mergeCell ref="M12:P12"/>
    <mergeCell ref="Q12:V12"/>
    <mergeCell ref="W12:AC12"/>
    <mergeCell ref="AE12:AO12"/>
    <mergeCell ref="AP12:AS12"/>
    <mergeCell ref="AT12:AY12"/>
    <mergeCell ref="AZ12:BF12"/>
    <mergeCell ref="AT17:BF17"/>
    <mergeCell ref="AZ26:BF26"/>
    <mergeCell ref="AZ24:BF24"/>
    <mergeCell ref="N20:R20"/>
    <mergeCell ref="AF20:AK20"/>
    <mergeCell ref="B23:BF23"/>
    <mergeCell ref="B24:E24"/>
    <mergeCell ref="F24:K24"/>
    <mergeCell ref="L24:AO24"/>
    <mergeCell ref="AP24:AT24"/>
    <mergeCell ref="AU24:AY24"/>
    <mergeCell ref="B26:E26"/>
    <mergeCell ref="F26:K26"/>
    <mergeCell ref="L26:AO26"/>
    <mergeCell ref="AP26:AT26"/>
    <mergeCell ref="AU26:AY26"/>
    <mergeCell ref="B17:E17"/>
    <mergeCell ref="F17:R17"/>
    <mergeCell ref="T17:X17"/>
    <mergeCell ref="Y17:AK17"/>
    <mergeCell ref="AM17:AS17"/>
    <mergeCell ref="AP25:AT25"/>
    <mergeCell ref="AU25:AY25"/>
    <mergeCell ref="AZ25:BF25"/>
    <mergeCell ref="BL37:BR37"/>
    <mergeCell ref="B33:E33"/>
    <mergeCell ref="F33:K33"/>
    <mergeCell ref="L33:AO33"/>
    <mergeCell ref="AP33:AT33"/>
    <mergeCell ref="AU33:AY33"/>
    <mergeCell ref="AZ33:BF33"/>
    <mergeCell ref="AP35:AY35"/>
    <mergeCell ref="AZ35:BF35"/>
    <mergeCell ref="AP36:AY36"/>
    <mergeCell ref="AZ36:BF36"/>
    <mergeCell ref="AP37:AY37"/>
    <mergeCell ref="AZ37:BF37"/>
    <mergeCell ref="N1:BF5"/>
    <mergeCell ref="B46:BF46"/>
    <mergeCell ref="B25:E25"/>
    <mergeCell ref="F25:K25"/>
    <mergeCell ref="L25:AO25"/>
    <mergeCell ref="AP38:AY38"/>
    <mergeCell ref="AZ38:BF38"/>
    <mergeCell ref="A41:BG41"/>
    <mergeCell ref="A42:BG42"/>
    <mergeCell ref="A43:BG43"/>
    <mergeCell ref="A44:BG44"/>
    <mergeCell ref="AZ34:BF34"/>
    <mergeCell ref="B35:AO38"/>
    <mergeCell ref="AZ31:BF31"/>
    <mergeCell ref="B30:BF30"/>
    <mergeCell ref="B28:E28"/>
    <mergeCell ref="F28:K28"/>
    <mergeCell ref="L28:AO28"/>
    <mergeCell ref="AP28:AT28"/>
    <mergeCell ref="AU28:AY28"/>
    <mergeCell ref="AZ28:BF28"/>
    <mergeCell ref="AZ27:BF27"/>
    <mergeCell ref="B32:E32"/>
    <mergeCell ref="F32:K32"/>
    <mergeCell ref="L32:AO32"/>
    <mergeCell ref="AP32:AT32"/>
    <mergeCell ref="AU32:AY32"/>
    <mergeCell ref="AZ32:BF32"/>
    <mergeCell ref="B27:E27"/>
    <mergeCell ref="F27:K27"/>
    <mergeCell ref="L27:AO27"/>
    <mergeCell ref="AP27:AT27"/>
    <mergeCell ref="AU27:AY27"/>
    <mergeCell ref="B31:E31"/>
    <mergeCell ref="F31:K31"/>
    <mergeCell ref="L31:AO31"/>
    <mergeCell ref="AP31:AT31"/>
    <mergeCell ref="AU31:AY31"/>
  </mergeCells>
  <conditionalFormatting sqref="AP8:BF14">
    <cfRule type="cellIs" dxfId="10" priority="5" operator="equal">
      <formula>0</formula>
    </cfRule>
  </conditionalFormatting>
  <conditionalFormatting sqref="AZ25:BF29">
    <cfRule type="cellIs" dxfId="9" priority="6" operator="equal">
      <formula>0</formula>
    </cfRule>
  </conditionalFormatting>
  <conditionalFormatting sqref="AZ31:BF38">
    <cfRule type="cellIs" dxfId="8" priority="1" operator="equal">
      <formula>0</formula>
    </cfRule>
  </conditionalFormatting>
  <conditionalFormatting sqref="AZ46:BF47">
    <cfRule type="cellIs" dxfId="7" priority="7" operator="equal">
      <formula>0</formula>
    </cfRule>
  </conditionalFormatting>
  <conditionalFormatting sqref="BL37:BR37">
    <cfRule type="cellIs" dxfId="6" priority="3" operator="equal">
      <formula>0</formula>
    </cfRule>
  </conditionalFormatting>
  <printOptions horizontalCentered="1"/>
  <pageMargins left="0" right="0" top="0.5" bottom="0.5" header="0.05" footer="0.05"/>
  <pageSetup scale="62" orientation="portrait" r:id="rId1"/>
  <headerFooter>
    <oddFooter xml:space="preserve">&amp;C&amp;10Copyright © 2025 Data Recognition Corporation. All rights reserved. TerraNova is aregistered trademark of Data Recognition Corporation.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40</xdr:col>
                    <xdr:colOff>83820</xdr:colOff>
                    <xdr:row>5</xdr:row>
                    <xdr:rowOff>45720</xdr:rowOff>
                  </from>
                  <to>
                    <xdr:col>51</xdr:col>
                    <xdr:colOff>91440</xdr:colOff>
                    <xdr:row>6</xdr:row>
                    <xdr:rowOff>99060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137160</xdr:colOff>
                    <xdr:row>25</xdr:row>
                    <xdr:rowOff>152400</xdr:rowOff>
                  </from>
                  <to>
                    <xdr:col>7</xdr:col>
                    <xdr:colOff>7620</xdr:colOff>
                    <xdr:row>27</xdr:row>
                    <xdr:rowOff>7620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xdr:col>
                    <xdr:colOff>137160</xdr:colOff>
                    <xdr:row>26</xdr:row>
                    <xdr:rowOff>129540</xdr:rowOff>
                  </from>
                  <to>
                    <xdr:col>7</xdr:col>
                    <xdr:colOff>7620</xdr:colOff>
                    <xdr:row>28</xdr:row>
                    <xdr:rowOff>38100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xdr:col>
                    <xdr:colOff>137160</xdr:colOff>
                    <xdr:row>30</xdr:row>
                    <xdr:rowOff>152400</xdr:rowOff>
                  </from>
                  <to>
                    <xdr:col>7</xdr:col>
                    <xdr:colOff>7620</xdr:colOff>
                    <xdr:row>32</xdr:row>
                    <xdr:rowOff>7620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xdr:col>
                    <xdr:colOff>129540</xdr:colOff>
                    <xdr:row>31</xdr:row>
                    <xdr:rowOff>152400</xdr:rowOff>
                  </from>
                  <to>
                    <xdr:col>7</xdr:col>
                    <xdr:colOff>0</xdr:colOff>
                    <xdr:row>33</xdr:row>
                    <xdr:rowOff>15240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A2CC1-E04F-498F-8550-AF55A922F5A8}">
  <sheetPr>
    <tabColor theme="8" tint="0.39997558519241921"/>
  </sheetPr>
  <dimension ref="A1:BT72"/>
  <sheetViews>
    <sheetView showGridLines="0" topLeftCell="B1" zoomScaleNormal="100" workbookViewId="0">
      <selection activeCell="M10" sqref="M10:AC10"/>
    </sheetView>
  </sheetViews>
  <sheetFormatPr defaultColWidth="2.109375" defaultRowHeight="14.4" x14ac:dyDescent="0.3"/>
  <cols>
    <col min="10" max="10" width="1.33203125" customWidth="1"/>
    <col min="15" max="15" width="2.33203125" customWidth="1"/>
    <col min="41" max="41" width="3.33203125" customWidth="1"/>
    <col min="47" max="47" width="2.33203125" customWidth="1"/>
    <col min="50" max="50" width="2.109375" customWidth="1"/>
    <col min="52" max="52" width="3.109375" customWidth="1"/>
    <col min="56" max="57" width="2.109375" customWidth="1"/>
    <col min="59" max="61" width="2.109375" hidden="1" customWidth="1"/>
    <col min="62" max="62" width="1.5546875" hidden="1" customWidth="1"/>
    <col min="63" max="64" width="2.109375" hidden="1" customWidth="1"/>
    <col min="65" max="65" width="10.88671875" hidden="1" customWidth="1"/>
    <col min="66" max="72" width="2.109375" hidden="1" customWidth="1"/>
    <col min="73" max="78" width="2.109375" customWidth="1"/>
  </cols>
  <sheetData>
    <row r="1" spans="2:62" ht="14.4" customHeight="1" x14ac:dyDescent="0.3">
      <c r="N1" s="137" t="s">
        <v>200</v>
      </c>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29"/>
      <c r="BF1" s="29"/>
    </row>
    <row r="2" spans="2:62" ht="25.8" x14ac:dyDescent="0.3">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29"/>
      <c r="BF2" s="29"/>
      <c r="BG2" s="11"/>
    </row>
    <row r="3" spans="2:62" ht="25.8" x14ac:dyDescent="0.3">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29"/>
      <c r="BF3" s="29"/>
      <c r="BG3" s="11"/>
    </row>
    <row r="4" spans="2:62" ht="25.8" x14ac:dyDescent="0.3">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29"/>
      <c r="BF4" s="29"/>
    </row>
    <row r="5" spans="2:62" ht="19.8" customHeight="1" x14ac:dyDescent="0.3">
      <c r="B5" s="30"/>
      <c r="C5" s="30"/>
      <c r="D5" s="30"/>
      <c r="E5" s="30"/>
      <c r="F5" s="30"/>
      <c r="G5" s="30"/>
      <c r="H5" s="30"/>
      <c r="I5" s="30"/>
      <c r="J5" s="30"/>
      <c r="K5" s="30"/>
      <c r="L5" s="30"/>
      <c r="M5" s="30"/>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44"/>
      <c r="BF5" s="44"/>
    </row>
    <row r="7" spans="2:62" ht="15.6" x14ac:dyDescent="0.3">
      <c r="B7" s="166" t="s">
        <v>9</v>
      </c>
      <c r="C7" s="166"/>
      <c r="D7" s="166"/>
      <c r="E7" s="166"/>
      <c r="F7" s="166"/>
      <c r="G7" s="166"/>
      <c r="H7" s="166"/>
      <c r="I7" s="166"/>
      <c r="J7" s="166"/>
      <c r="K7" s="166"/>
      <c r="L7" s="166"/>
      <c r="AE7" s="166" t="s">
        <v>10</v>
      </c>
      <c r="AF7" s="166"/>
      <c r="AG7" s="166"/>
      <c r="AH7" s="166"/>
      <c r="AI7" s="166"/>
      <c r="AJ7" s="166"/>
      <c r="AK7" s="166"/>
      <c r="AL7" s="166"/>
      <c r="AM7" s="166"/>
      <c r="AN7" s="166"/>
      <c r="AO7" s="166"/>
      <c r="AP7" s="1"/>
      <c r="AQ7" s="1"/>
      <c r="AR7" s="1"/>
      <c r="AS7" s="1"/>
      <c r="AT7" s="1"/>
      <c r="AU7" s="1"/>
      <c r="AV7" s="1"/>
      <c r="AW7" s="1"/>
      <c r="AX7" s="1"/>
      <c r="AY7" s="1"/>
      <c r="AZ7" s="13"/>
      <c r="BA7" s="1"/>
      <c r="BB7" s="1"/>
      <c r="BC7" s="1"/>
      <c r="BD7" s="1"/>
      <c r="BE7" s="1"/>
      <c r="BF7" s="1"/>
      <c r="BG7" s="1"/>
    </row>
    <row r="8" spans="2:62" x14ac:dyDescent="0.3">
      <c r="B8" s="61" t="s">
        <v>0</v>
      </c>
      <c r="C8" s="61"/>
      <c r="D8" s="61"/>
      <c r="E8" s="61"/>
      <c r="F8" s="61"/>
      <c r="G8" s="61"/>
      <c r="H8" s="61"/>
      <c r="I8" s="61"/>
      <c r="J8" s="61"/>
      <c r="K8" s="61"/>
      <c r="L8" s="61"/>
      <c r="M8" s="103"/>
      <c r="N8" s="103"/>
      <c r="O8" s="103"/>
      <c r="P8" s="103"/>
      <c r="Q8" s="103"/>
      <c r="R8" s="103"/>
      <c r="S8" s="103"/>
      <c r="T8" s="103"/>
      <c r="U8" s="103"/>
      <c r="V8" s="103"/>
      <c r="W8" s="103"/>
      <c r="X8" s="103"/>
      <c r="Y8" s="103"/>
      <c r="Z8" s="103"/>
      <c r="AA8" s="103"/>
      <c r="AB8" s="103"/>
      <c r="AC8" s="103"/>
      <c r="AD8" s="1"/>
      <c r="AE8" s="61" t="s">
        <v>0</v>
      </c>
      <c r="AF8" s="61"/>
      <c r="AG8" s="61"/>
      <c r="AH8" s="61"/>
      <c r="AI8" s="61"/>
      <c r="AJ8" s="61"/>
      <c r="AK8" s="61"/>
      <c r="AL8" s="61"/>
      <c r="AM8" s="61"/>
      <c r="AN8" s="61"/>
      <c r="AO8" s="61"/>
      <c r="AP8" s="109" t="str">
        <f>IF(BJ8=FALSE,"",M8)</f>
        <v/>
      </c>
      <c r="AQ8" s="109"/>
      <c r="AR8" s="109"/>
      <c r="AS8" s="109"/>
      <c r="AT8" s="109"/>
      <c r="AU8" s="109"/>
      <c r="AV8" s="109"/>
      <c r="AW8" s="109"/>
      <c r="AX8" s="109"/>
      <c r="AY8" s="109"/>
      <c r="AZ8" s="109"/>
      <c r="BA8" s="109"/>
      <c r="BB8" s="109"/>
      <c r="BC8" s="109"/>
      <c r="BD8" s="109"/>
      <c r="BE8" s="109"/>
      <c r="BF8" s="109"/>
      <c r="BG8" s="1"/>
      <c r="BJ8" s="31" t="b">
        <v>0</v>
      </c>
    </row>
    <row r="9" spans="2:62" x14ac:dyDescent="0.3">
      <c r="B9" s="61" t="s">
        <v>1</v>
      </c>
      <c r="C9" s="61"/>
      <c r="D9" s="61"/>
      <c r="E9" s="61"/>
      <c r="F9" s="61"/>
      <c r="G9" s="61"/>
      <c r="H9" s="61"/>
      <c r="I9" s="61"/>
      <c r="J9" s="61"/>
      <c r="K9" s="61"/>
      <c r="L9" s="61"/>
      <c r="M9" s="103"/>
      <c r="N9" s="103"/>
      <c r="O9" s="103"/>
      <c r="P9" s="103"/>
      <c r="Q9" s="103"/>
      <c r="R9" s="103"/>
      <c r="S9" s="103"/>
      <c r="T9" s="103"/>
      <c r="U9" s="103"/>
      <c r="V9" s="103"/>
      <c r="W9" s="103"/>
      <c r="X9" s="103"/>
      <c r="Y9" s="103"/>
      <c r="Z9" s="103"/>
      <c r="AA9" s="103"/>
      <c r="AB9" s="103"/>
      <c r="AC9" s="103"/>
      <c r="AD9" s="1"/>
      <c r="AE9" s="61" t="s">
        <v>1</v>
      </c>
      <c r="AF9" s="61"/>
      <c r="AG9" s="61"/>
      <c r="AH9" s="61"/>
      <c r="AI9" s="61"/>
      <c r="AJ9" s="61"/>
      <c r="AK9" s="61"/>
      <c r="AL9" s="61"/>
      <c r="AM9" s="61"/>
      <c r="AN9" s="61"/>
      <c r="AO9" s="61"/>
      <c r="AP9" s="109" t="str">
        <f>IF(BJ8=FALSE,"",M9)</f>
        <v/>
      </c>
      <c r="AQ9" s="109"/>
      <c r="AR9" s="109"/>
      <c r="AS9" s="109"/>
      <c r="AT9" s="109"/>
      <c r="AU9" s="109"/>
      <c r="AV9" s="109"/>
      <c r="AW9" s="109"/>
      <c r="AX9" s="109"/>
      <c r="AY9" s="109"/>
      <c r="AZ9" s="109"/>
      <c r="BA9" s="109"/>
      <c r="BB9" s="109"/>
      <c r="BC9" s="109"/>
      <c r="BD9" s="109"/>
      <c r="BE9" s="109"/>
      <c r="BF9" s="109"/>
      <c r="BG9" s="1"/>
    </row>
    <row r="10" spans="2:62" x14ac:dyDescent="0.3">
      <c r="B10" s="61" t="s">
        <v>8</v>
      </c>
      <c r="C10" s="61"/>
      <c r="D10" s="61"/>
      <c r="E10" s="61"/>
      <c r="F10" s="61"/>
      <c r="G10" s="61"/>
      <c r="H10" s="61"/>
      <c r="I10" s="61"/>
      <c r="J10" s="61"/>
      <c r="K10" s="61"/>
      <c r="L10" s="61"/>
      <c r="M10" s="103"/>
      <c r="N10" s="103"/>
      <c r="O10" s="103"/>
      <c r="P10" s="103"/>
      <c r="Q10" s="103"/>
      <c r="R10" s="103"/>
      <c r="S10" s="103"/>
      <c r="T10" s="103"/>
      <c r="U10" s="103"/>
      <c r="V10" s="103"/>
      <c r="W10" s="103"/>
      <c r="X10" s="103"/>
      <c r="Y10" s="103"/>
      <c r="Z10" s="103"/>
      <c r="AA10" s="103"/>
      <c r="AB10" s="103"/>
      <c r="AC10" s="103"/>
      <c r="AD10" s="1"/>
      <c r="AE10" s="61" t="s">
        <v>29</v>
      </c>
      <c r="AF10" s="61"/>
      <c r="AG10" s="61"/>
      <c r="AH10" s="61"/>
      <c r="AI10" s="61"/>
      <c r="AJ10" s="61"/>
      <c r="AK10" s="61"/>
      <c r="AL10" s="61"/>
      <c r="AM10" s="61"/>
      <c r="AN10" s="61"/>
      <c r="AO10" s="61"/>
      <c r="AP10" s="109" t="str">
        <f>IF(BJ8=FALSE,"",M10)</f>
        <v/>
      </c>
      <c r="AQ10" s="109"/>
      <c r="AR10" s="109"/>
      <c r="AS10" s="109"/>
      <c r="AT10" s="109"/>
      <c r="AU10" s="109"/>
      <c r="AV10" s="109"/>
      <c r="AW10" s="109"/>
      <c r="AX10" s="109"/>
      <c r="AY10" s="109"/>
      <c r="AZ10" s="109"/>
      <c r="BA10" s="109"/>
      <c r="BB10" s="109"/>
      <c r="BC10" s="109"/>
      <c r="BD10" s="109"/>
      <c r="BE10" s="109"/>
      <c r="BF10" s="109"/>
      <c r="BG10" s="1"/>
    </row>
    <row r="11" spans="2:62" x14ac:dyDescent="0.3">
      <c r="B11" s="61" t="s">
        <v>4</v>
      </c>
      <c r="C11" s="61"/>
      <c r="D11" s="61"/>
      <c r="E11" s="61"/>
      <c r="F11" s="61"/>
      <c r="G11" s="61"/>
      <c r="H11" s="61"/>
      <c r="I11" s="61"/>
      <c r="J11" s="61"/>
      <c r="K11" s="61"/>
      <c r="L11" s="61"/>
      <c r="M11" s="103"/>
      <c r="N11" s="103"/>
      <c r="O11" s="103"/>
      <c r="P11" s="103"/>
      <c r="Q11" s="103"/>
      <c r="R11" s="103"/>
      <c r="S11" s="103"/>
      <c r="T11" s="103"/>
      <c r="U11" s="103"/>
      <c r="V11" s="103"/>
      <c r="W11" s="103"/>
      <c r="X11" s="103"/>
      <c r="Y11" s="103"/>
      <c r="Z11" s="103"/>
      <c r="AA11" s="103"/>
      <c r="AB11" s="103"/>
      <c r="AC11" s="103"/>
      <c r="AD11" s="1"/>
      <c r="AE11" s="61" t="s">
        <v>4</v>
      </c>
      <c r="AF11" s="61"/>
      <c r="AG11" s="61"/>
      <c r="AH11" s="61"/>
      <c r="AI11" s="61"/>
      <c r="AJ11" s="61"/>
      <c r="AK11" s="61"/>
      <c r="AL11" s="61"/>
      <c r="AM11" s="61"/>
      <c r="AN11" s="61"/>
      <c r="AO11" s="61"/>
      <c r="AP11" s="109" t="str">
        <f>IF(BJ8=FALSE,"",M11)</f>
        <v/>
      </c>
      <c r="AQ11" s="109"/>
      <c r="AR11" s="109"/>
      <c r="AS11" s="109"/>
      <c r="AT11" s="109"/>
      <c r="AU11" s="109"/>
      <c r="AV11" s="109"/>
      <c r="AW11" s="109"/>
      <c r="AX11" s="109"/>
      <c r="AY11" s="109"/>
      <c r="AZ11" s="109"/>
      <c r="BA11" s="109"/>
      <c r="BB11" s="109"/>
      <c r="BC11" s="109"/>
      <c r="BD11" s="109"/>
      <c r="BE11" s="109"/>
      <c r="BF11" s="109"/>
      <c r="BG11" s="1"/>
    </row>
    <row r="12" spans="2:62" x14ac:dyDescent="0.3">
      <c r="B12" s="61" t="s">
        <v>5</v>
      </c>
      <c r="C12" s="61"/>
      <c r="D12" s="61"/>
      <c r="E12" s="61"/>
      <c r="F12" s="61"/>
      <c r="G12" s="61"/>
      <c r="H12" s="61"/>
      <c r="I12" s="61"/>
      <c r="J12" s="61"/>
      <c r="K12" s="61"/>
      <c r="L12" s="61"/>
      <c r="M12" s="163"/>
      <c r="N12" s="163"/>
      <c r="O12" s="163"/>
      <c r="P12" s="163"/>
      <c r="Q12" s="164" t="s">
        <v>6</v>
      </c>
      <c r="R12" s="164"/>
      <c r="S12" s="164"/>
      <c r="T12" s="164"/>
      <c r="U12" s="164"/>
      <c r="V12" s="164"/>
      <c r="W12" s="165"/>
      <c r="X12" s="165"/>
      <c r="Y12" s="165"/>
      <c r="Z12" s="165"/>
      <c r="AA12" s="165"/>
      <c r="AB12" s="165"/>
      <c r="AC12" s="165"/>
      <c r="AD12" s="1"/>
      <c r="AE12" s="61" t="s">
        <v>5</v>
      </c>
      <c r="AF12" s="61"/>
      <c r="AG12" s="61"/>
      <c r="AH12" s="61"/>
      <c r="AI12" s="61"/>
      <c r="AJ12" s="61"/>
      <c r="AK12" s="61"/>
      <c r="AL12" s="61"/>
      <c r="AM12" s="61"/>
      <c r="AN12" s="61"/>
      <c r="AO12" s="61"/>
      <c r="AP12" s="117" t="str">
        <f>IF(BJ8=FALSE,"",M12)</f>
        <v/>
      </c>
      <c r="AQ12" s="117"/>
      <c r="AR12" s="117"/>
      <c r="AS12" s="117"/>
      <c r="AT12" s="114" t="s">
        <v>6</v>
      </c>
      <c r="AU12" s="114"/>
      <c r="AV12" s="114"/>
      <c r="AW12" s="114"/>
      <c r="AX12" s="114"/>
      <c r="AY12" s="114"/>
      <c r="AZ12" s="115" t="str">
        <f>IF(BJ8=FALSE,"",W12)</f>
        <v/>
      </c>
      <c r="BA12" s="115"/>
      <c r="BB12" s="115"/>
      <c r="BC12" s="115"/>
      <c r="BD12" s="115"/>
      <c r="BE12" s="115"/>
      <c r="BF12" s="115"/>
      <c r="BG12" s="1"/>
    </row>
    <row r="13" spans="2:62" x14ac:dyDescent="0.3">
      <c r="B13" s="61" t="s">
        <v>2</v>
      </c>
      <c r="C13" s="61"/>
      <c r="D13" s="61"/>
      <c r="E13" s="61"/>
      <c r="F13" s="61"/>
      <c r="G13" s="61"/>
      <c r="H13" s="61"/>
      <c r="I13" s="61"/>
      <c r="J13" s="61"/>
      <c r="K13" s="61"/>
      <c r="L13" s="61"/>
      <c r="M13" s="105"/>
      <c r="N13" s="105"/>
      <c r="O13" s="105"/>
      <c r="P13" s="105"/>
      <c r="Q13" s="105"/>
      <c r="R13" s="105"/>
      <c r="S13" s="105"/>
      <c r="T13" s="105"/>
      <c r="U13" s="105"/>
      <c r="V13" s="105"/>
      <c r="W13" s="105"/>
      <c r="X13" s="105"/>
      <c r="Y13" s="105"/>
      <c r="Z13" s="105"/>
      <c r="AA13" s="105"/>
      <c r="AB13" s="105"/>
      <c r="AC13" s="105"/>
      <c r="AD13" s="1"/>
      <c r="AE13" s="61" t="s">
        <v>2</v>
      </c>
      <c r="AF13" s="61"/>
      <c r="AG13" s="61"/>
      <c r="AH13" s="61"/>
      <c r="AI13" s="61"/>
      <c r="AJ13" s="61"/>
      <c r="AK13" s="61"/>
      <c r="AL13" s="61"/>
      <c r="AM13" s="61"/>
      <c r="AN13" s="61"/>
      <c r="AO13" s="61"/>
      <c r="AP13" s="110" t="str">
        <f>IF(BJ8=FALSE,"",M13)</f>
        <v/>
      </c>
      <c r="AQ13" s="110"/>
      <c r="AR13" s="110"/>
      <c r="AS13" s="110"/>
      <c r="AT13" s="110"/>
      <c r="AU13" s="110"/>
      <c r="AV13" s="110"/>
      <c r="AW13" s="110"/>
      <c r="AX13" s="110"/>
      <c r="AY13" s="110"/>
      <c r="AZ13" s="110"/>
      <c r="BA13" s="110"/>
      <c r="BB13" s="110"/>
      <c r="BC13" s="110"/>
      <c r="BD13" s="110"/>
      <c r="BE13" s="110"/>
      <c r="BF13" s="110"/>
      <c r="BG13" s="1"/>
    </row>
    <row r="14" spans="2:62" x14ac:dyDescent="0.3">
      <c r="B14" s="61" t="s">
        <v>7</v>
      </c>
      <c r="C14" s="61"/>
      <c r="D14" s="61"/>
      <c r="E14" s="61"/>
      <c r="F14" s="61"/>
      <c r="G14" s="61"/>
      <c r="H14" s="61"/>
      <c r="I14" s="61"/>
      <c r="J14" s="61"/>
      <c r="K14" s="61"/>
      <c r="L14" s="61"/>
      <c r="M14" s="103"/>
      <c r="N14" s="103"/>
      <c r="O14" s="103"/>
      <c r="P14" s="103"/>
      <c r="Q14" s="103"/>
      <c r="R14" s="103"/>
      <c r="S14" s="103"/>
      <c r="T14" s="103"/>
      <c r="U14" s="103"/>
      <c r="V14" s="103"/>
      <c r="W14" s="103"/>
      <c r="X14" s="103"/>
      <c r="Y14" s="103"/>
      <c r="Z14" s="103"/>
      <c r="AA14" s="103"/>
      <c r="AB14" s="103"/>
      <c r="AC14" s="103"/>
      <c r="AD14" s="1"/>
      <c r="AE14" s="61" t="s">
        <v>3</v>
      </c>
      <c r="AF14" s="61"/>
      <c r="AG14" s="61"/>
      <c r="AH14" s="61"/>
      <c r="AI14" s="61"/>
      <c r="AJ14" s="61"/>
      <c r="AK14" s="61"/>
      <c r="AL14" s="61"/>
      <c r="AM14" s="61"/>
      <c r="AN14" s="61"/>
      <c r="AO14" s="61"/>
      <c r="AP14" s="109" t="str">
        <f>IF(BJ8=FALSE,"",M14)</f>
        <v/>
      </c>
      <c r="AQ14" s="109"/>
      <c r="AR14" s="109"/>
      <c r="AS14" s="109"/>
      <c r="AT14" s="109"/>
      <c r="AU14" s="109"/>
      <c r="AV14" s="109"/>
      <c r="AW14" s="109"/>
      <c r="AX14" s="109"/>
      <c r="AY14" s="109"/>
      <c r="AZ14" s="109"/>
      <c r="BA14" s="109"/>
      <c r="BB14" s="109"/>
      <c r="BC14" s="109"/>
      <c r="BD14" s="109"/>
      <c r="BE14" s="109"/>
      <c r="BF14" s="109"/>
      <c r="BG14" s="1"/>
    </row>
    <row r="15" spans="2:62" x14ac:dyDescent="0.3">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row>
    <row r="16" spans="2:62" x14ac:dyDescent="0.3">
      <c r="B16" s="45" t="s">
        <v>149</v>
      </c>
      <c r="C16" s="42"/>
    </row>
    <row r="17" spans="1:59" x14ac:dyDescent="0.3">
      <c r="B17" s="158" t="s">
        <v>20</v>
      </c>
      <c r="C17" s="158"/>
      <c r="D17" s="158"/>
      <c r="E17" s="158"/>
      <c r="F17" s="159"/>
      <c r="G17" s="160"/>
      <c r="H17" s="160"/>
      <c r="I17" s="160"/>
      <c r="J17" s="160"/>
      <c r="K17" s="160"/>
      <c r="L17" s="160"/>
      <c r="M17" s="160"/>
      <c r="N17" s="160"/>
      <c r="O17" s="160"/>
      <c r="P17" s="160"/>
      <c r="Q17" s="160"/>
      <c r="R17" s="161"/>
      <c r="T17" s="158"/>
      <c r="U17" s="158"/>
      <c r="V17" s="158"/>
      <c r="W17" s="158"/>
      <c r="X17" s="158"/>
      <c r="Y17" s="162"/>
      <c r="Z17" s="162"/>
      <c r="AA17" s="162"/>
      <c r="AB17" s="162"/>
      <c r="AC17" s="162"/>
      <c r="AD17" s="162"/>
      <c r="AE17" s="162"/>
      <c r="AF17" s="162"/>
      <c r="AG17" s="162"/>
      <c r="AH17" s="162"/>
      <c r="AI17" s="162"/>
      <c r="AJ17" s="162"/>
      <c r="AK17" s="162"/>
      <c r="AM17" s="158" t="s">
        <v>19</v>
      </c>
      <c r="AN17" s="158"/>
      <c r="AO17" s="158"/>
      <c r="AP17" s="158"/>
      <c r="AQ17" s="158"/>
      <c r="AR17" s="158"/>
      <c r="AS17" s="158"/>
      <c r="AT17" s="149"/>
      <c r="AU17" s="150"/>
      <c r="AV17" s="150"/>
      <c r="AW17" s="150"/>
      <c r="AX17" s="150"/>
      <c r="AY17" s="150"/>
      <c r="AZ17" s="150"/>
      <c r="BA17" s="150"/>
      <c r="BB17" s="150"/>
      <c r="BC17" s="150"/>
      <c r="BD17" s="150"/>
      <c r="BE17" s="150"/>
      <c r="BF17" s="151"/>
    </row>
    <row r="18" spans="1:59" x14ac:dyDescent="0.3">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row>
    <row r="20" spans="1:59" ht="17.399999999999999" customHeight="1" x14ac:dyDescent="0.3">
      <c r="B20" t="s">
        <v>125</v>
      </c>
      <c r="N20" s="153"/>
      <c r="O20" s="154"/>
      <c r="P20" s="154"/>
      <c r="Q20" s="154"/>
      <c r="R20" s="155"/>
      <c r="U20" t="s">
        <v>126</v>
      </c>
      <c r="AF20" s="57" t="s">
        <v>127</v>
      </c>
      <c r="AG20" s="154"/>
      <c r="AH20" s="154"/>
      <c r="AI20" s="154"/>
      <c r="AJ20" s="154"/>
      <c r="AK20" s="155"/>
    </row>
    <row r="21" spans="1:59" ht="9.6" customHeight="1" x14ac:dyDescent="0.3"/>
    <row r="22" spans="1:59" x14ac:dyDescent="0.3">
      <c r="B22" s="180" t="s">
        <v>129</v>
      </c>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0"/>
      <c r="BA22" s="180"/>
      <c r="BB22" s="180"/>
      <c r="BC22" s="180"/>
      <c r="BD22" s="180"/>
      <c r="BE22" s="180"/>
      <c r="BF22" s="180"/>
    </row>
    <row r="23" spans="1:59" x14ac:dyDescent="0.3">
      <c r="B23" s="181" t="s">
        <v>201</v>
      </c>
      <c r="C23" s="181"/>
      <c r="D23" s="181"/>
      <c r="E23" s="181"/>
      <c r="F23" s="181"/>
      <c r="G23" s="181"/>
      <c r="H23" s="181"/>
      <c r="I23" s="181"/>
      <c r="J23" s="181"/>
      <c r="K23" s="181"/>
      <c r="L23" s="181"/>
      <c r="M23" s="181"/>
      <c r="N23" s="181"/>
      <c r="O23" s="181"/>
      <c r="P23" s="181"/>
      <c r="Q23" s="181"/>
      <c r="R23" s="181"/>
      <c r="S23" s="181"/>
      <c r="T23" s="181"/>
      <c r="U23" s="181"/>
      <c r="V23" s="181"/>
      <c r="W23" s="181"/>
      <c r="X23" s="181"/>
      <c r="Y23" s="181"/>
      <c r="Z23" s="181"/>
      <c r="AA23" s="181"/>
      <c r="AB23" s="181"/>
      <c r="AC23" s="181"/>
      <c r="AD23" s="181"/>
      <c r="AE23" s="181"/>
      <c r="AF23" s="181"/>
      <c r="AG23" s="181"/>
      <c r="AH23" s="181"/>
      <c r="AI23" s="181"/>
      <c r="AJ23" s="181"/>
      <c r="AK23" s="181"/>
      <c r="AL23" s="181"/>
      <c r="AM23" s="181"/>
      <c r="AN23" s="181"/>
      <c r="AO23" s="181"/>
      <c r="AP23" s="181"/>
      <c r="AQ23" s="181"/>
      <c r="AR23" s="181"/>
      <c r="AS23" s="181"/>
      <c r="AT23" s="181"/>
      <c r="AU23" s="181"/>
      <c r="AV23" s="181"/>
      <c r="AW23" s="181"/>
      <c r="AX23" s="181"/>
      <c r="AY23" s="181"/>
      <c r="AZ23" s="181"/>
      <c r="BA23" s="181"/>
      <c r="BB23" s="181"/>
      <c r="BC23" s="181"/>
      <c r="BD23" s="181"/>
      <c r="BE23" s="181"/>
      <c r="BF23" s="181"/>
    </row>
    <row r="24" spans="1:59" ht="7.8" customHeight="1" x14ac:dyDescent="0.3">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row>
    <row r="25" spans="1:59" ht="17.399999999999999" customHeight="1" x14ac:dyDescent="0.3">
      <c r="B25" s="156" t="s">
        <v>179</v>
      </c>
      <c r="C25" s="157"/>
      <c r="D25" s="157"/>
      <c r="E25" s="157"/>
      <c r="F25" s="157"/>
      <c r="G25" s="157"/>
      <c r="H25" s="157"/>
      <c r="I25" s="157"/>
      <c r="J25" s="157"/>
      <c r="K25" s="157"/>
      <c r="L25" s="157"/>
      <c r="M25" s="157"/>
      <c r="N25" s="157"/>
      <c r="O25" s="157"/>
      <c r="P25" s="157"/>
      <c r="Q25" s="157"/>
      <c r="R25" s="157"/>
      <c r="S25" s="157"/>
      <c r="T25" s="157"/>
      <c r="U25" s="157"/>
      <c r="V25" s="157"/>
      <c r="W25" s="157"/>
      <c r="X25" s="157"/>
      <c r="Y25" s="157"/>
      <c r="Z25" s="157"/>
      <c r="AA25" s="157"/>
      <c r="AB25" s="157"/>
      <c r="AC25" s="157"/>
      <c r="AD25" s="157"/>
      <c r="AE25" s="157"/>
      <c r="AF25" s="157"/>
      <c r="AG25" s="157"/>
      <c r="AH25" s="157"/>
      <c r="AI25" s="157"/>
      <c r="AJ25" s="157"/>
      <c r="AK25" s="157"/>
      <c r="AL25" s="157"/>
      <c r="AM25" s="157"/>
      <c r="AN25" s="157"/>
      <c r="AO25" s="157"/>
      <c r="AP25" s="157"/>
      <c r="AQ25" s="157"/>
      <c r="AR25" s="157"/>
      <c r="AS25" s="157"/>
      <c r="AT25" s="157"/>
      <c r="AU25" s="157"/>
      <c r="AV25" s="157"/>
      <c r="AW25" s="157"/>
      <c r="AX25" s="157"/>
      <c r="AY25" s="157"/>
      <c r="AZ25" s="157"/>
      <c r="BA25" s="157"/>
      <c r="BB25" s="157"/>
      <c r="BC25" s="157"/>
      <c r="BD25" s="157"/>
      <c r="BE25" s="157"/>
      <c r="BF25" s="157"/>
    </row>
    <row r="26" spans="1:59" x14ac:dyDescent="0.3">
      <c r="A26" s="33"/>
      <c r="B26" s="152" t="s">
        <v>31</v>
      </c>
      <c r="C26" s="152"/>
      <c r="D26" s="152"/>
      <c r="E26" s="152"/>
      <c r="F26" s="152" t="s">
        <v>15</v>
      </c>
      <c r="G26" s="152"/>
      <c r="H26" s="152"/>
      <c r="I26" s="152"/>
      <c r="J26" s="152"/>
      <c r="K26" s="152"/>
      <c r="L26" s="152" t="s">
        <v>13</v>
      </c>
      <c r="M26" s="152"/>
      <c r="N26" s="152"/>
      <c r="O26" s="152"/>
      <c r="P26" s="152"/>
      <c r="Q26" s="152"/>
      <c r="R26" s="152"/>
      <c r="S26" s="152"/>
      <c r="T26" s="152"/>
      <c r="U26" s="152"/>
      <c r="V26" s="152"/>
      <c r="W26" s="152"/>
      <c r="X26" s="152"/>
      <c r="Y26" s="152"/>
      <c r="Z26" s="152"/>
      <c r="AA26" s="152"/>
      <c r="AB26" s="152"/>
      <c r="AC26" s="152"/>
      <c r="AD26" s="152"/>
      <c r="AE26" s="152"/>
      <c r="AF26" s="152"/>
      <c r="AG26" s="152"/>
      <c r="AH26" s="152"/>
      <c r="AI26" s="152"/>
      <c r="AJ26" s="152"/>
      <c r="AK26" s="152"/>
      <c r="AL26" s="152"/>
      <c r="AM26" s="152"/>
      <c r="AN26" s="152"/>
      <c r="AO26" s="152"/>
      <c r="AP26" s="152" t="s">
        <v>32</v>
      </c>
      <c r="AQ26" s="152"/>
      <c r="AR26" s="152"/>
      <c r="AS26" s="152"/>
      <c r="AT26" s="152"/>
      <c r="AU26" s="152" t="s">
        <v>14</v>
      </c>
      <c r="AV26" s="152"/>
      <c r="AW26" s="152"/>
      <c r="AX26" s="152"/>
      <c r="AY26" s="152"/>
      <c r="AZ26" s="152" t="s">
        <v>16</v>
      </c>
      <c r="BA26" s="152"/>
      <c r="BB26" s="152"/>
      <c r="BC26" s="152"/>
      <c r="BD26" s="152"/>
      <c r="BE26" s="152"/>
      <c r="BF26" s="152"/>
      <c r="BG26" s="33"/>
    </row>
    <row r="27" spans="1:59" x14ac:dyDescent="0.3">
      <c r="B27" s="130"/>
      <c r="C27" s="130"/>
      <c r="D27" s="130"/>
      <c r="E27" s="130"/>
      <c r="F27" s="136" t="s">
        <v>136</v>
      </c>
      <c r="G27" s="136"/>
      <c r="H27" s="136"/>
      <c r="I27" s="136"/>
      <c r="J27" s="136"/>
      <c r="K27" s="136"/>
      <c r="L27" s="169" t="s">
        <v>138</v>
      </c>
      <c r="M27" s="170"/>
      <c r="N27" s="170"/>
      <c r="O27" s="170"/>
      <c r="P27" s="170"/>
      <c r="Q27" s="170"/>
      <c r="R27" s="170"/>
      <c r="S27" s="170"/>
      <c r="T27" s="170"/>
      <c r="U27" s="170"/>
      <c r="V27" s="170"/>
      <c r="W27" s="170"/>
      <c r="X27" s="170"/>
      <c r="Y27" s="170"/>
      <c r="Z27" s="170"/>
      <c r="AA27" s="170"/>
      <c r="AB27" s="170"/>
      <c r="AC27" s="170"/>
      <c r="AD27" s="170"/>
      <c r="AE27" s="170"/>
      <c r="AF27" s="170"/>
      <c r="AG27" s="170"/>
      <c r="AH27" s="170"/>
      <c r="AI27" s="170"/>
      <c r="AJ27" s="170"/>
      <c r="AK27" s="170"/>
      <c r="AL27" s="170"/>
      <c r="AM27" s="170"/>
      <c r="AN27" s="170"/>
      <c r="AO27" s="58"/>
      <c r="AP27" s="131" t="s">
        <v>17</v>
      </c>
      <c r="AQ27" s="131"/>
      <c r="AR27" s="131"/>
      <c r="AS27" s="131"/>
      <c r="AT27" s="131"/>
      <c r="AU27" s="132">
        <v>9.8000000000000007</v>
      </c>
      <c r="AV27" s="132"/>
      <c r="AW27" s="132"/>
      <c r="AX27" s="132"/>
      <c r="AY27" s="132"/>
      <c r="AZ27" s="135">
        <f>B27*AU27</f>
        <v>0</v>
      </c>
      <c r="BA27" s="135"/>
      <c r="BB27" s="135"/>
      <c r="BC27" s="135"/>
      <c r="BD27" s="135"/>
      <c r="BE27" s="135"/>
      <c r="BF27" s="135"/>
    </row>
    <row r="28" spans="1:59" x14ac:dyDescent="0.3">
      <c r="B28" s="130"/>
      <c r="C28" s="130"/>
      <c r="D28" s="130"/>
      <c r="E28" s="130"/>
      <c r="F28" s="136" t="s">
        <v>137</v>
      </c>
      <c r="G28" s="136"/>
      <c r="H28" s="136"/>
      <c r="I28" s="136"/>
      <c r="J28" s="136"/>
      <c r="K28" s="136"/>
      <c r="L28" s="169" t="s">
        <v>139</v>
      </c>
      <c r="M28" s="170"/>
      <c r="N28" s="170"/>
      <c r="O28" s="170"/>
      <c r="P28" s="170"/>
      <c r="Q28" s="170"/>
      <c r="R28" s="170"/>
      <c r="S28" s="170"/>
      <c r="T28" s="170"/>
      <c r="U28" s="170"/>
      <c r="V28" s="170"/>
      <c r="W28" s="170"/>
      <c r="X28" s="170"/>
      <c r="Y28" s="170"/>
      <c r="Z28" s="170"/>
      <c r="AA28" s="170"/>
      <c r="AB28" s="170"/>
      <c r="AC28" s="170"/>
      <c r="AD28" s="170"/>
      <c r="AE28" s="170"/>
      <c r="AF28" s="170"/>
      <c r="AG28" s="170"/>
      <c r="AH28" s="170"/>
      <c r="AI28" s="170"/>
      <c r="AJ28" s="170"/>
      <c r="AK28" s="170"/>
      <c r="AL28" s="170"/>
      <c r="AM28" s="170"/>
      <c r="AN28" s="170"/>
      <c r="AO28" s="58"/>
      <c r="AP28" s="131" t="s">
        <v>17</v>
      </c>
      <c r="AQ28" s="131"/>
      <c r="AR28" s="131"/>
      <c r="AS28" s="131"/>
      <c r="AT28" s="131"/>
      <c r="AU28" s="132">
        <v>6.1</v>
      </c>
      <c r="AV28" s="132"/>
      <c r="AW28" s="132"/>
      <c r="AX28" s="132"/>
      <c r="AY28" s="132"/>
      <c r="AZ28" s="135">
        <f>B28*AU28</f>
        <v>0</v>
      </c>
      <c r="BA28" s="135"/>
      <c r="BB28" s="135"/>
      <c r="BC28" s="135"/>
      <c r="BD28" s="135"/>
      <c r="BE28" s="135"/>
      <c r="BF28" s="135"/>
    </row>
    <row r="29" spans="1:59" x14ac:dyDescent="0.3">
      <c r="B29" s="130"/>
      <c r="C29" s="130"/>
      <c r="D29" s="130"/>
      <c r="E29" s="130"/>
      <c r="F29" s="136"/>
      <c r="G29" s="136"/>
      <c r="H29" s="136"/>
      <c r="I29" s="136"/>
      <c r="J29" s="136"/>
      <c r="K29" s="136"/>
      <c r="L29" s="173" t="s">
        <v>140</v>
      </c>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173"/>
      <c r="AK29" s="173"/>
      <c r="AL29" s="173"/>
      <c r="AM29" s="173"/>
      <c r="AN29" s="173"/>
      <c r="AO29" s="173"/>
      <c r="AP29" s="131"/>
      <c r="AQ29" s="131"/>
      <c r="AR29" s="131"/>
      <c r="AS29" s="131"/>
      <c r="AT29" s="131"/>
      <c r="AU29" s="179"/>
      <c r="AV29" s="179"/>
      <c r="AW29" s="179"/>
      <c r="AX29" s="179"/>
      <c r="AY29" s="179"/>
      <c r="AZ29" s="143">
        <f t="shared" ref="AZ29:AZ51" si="0">AU29*B29</f>
        <v>0</v>
      </c>
      <c r="BA29" s="143"/>
      <c r="BB29" s="143"/>
      <c r="BC29" s="143"/>
      <c r="BD29" s="143"/>
      <c r="BE29" s="143"/>
      <c r="BF29" s="143"/>
    </row>
    <row r="30" spans="1:59" ht="28.2" customHeight="1" x14ac:dyDescent="0.3">
      <c r="B30" s="130"/>
      <c r="C30" s="130"/>
      <c r="D30" s="130"/>
      <c r="E30" s="130"/>
      <c r="F30" s="136" t="s">
        <v>130</v>
      </c>
      <c r="G30" s="136"/>
      <c r="H30" s="136"/>
      <c r="I30" s="136"/>
      <c r="J30" s="136"/>
      <c r="K30" s="136"/>
      <c r="L30" s="134" t="s">
        <v>112</v>
      </c>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c r="AL30" s="134"/>
      <c r="AM30" s="134"/>
      <c r="AN30" s="134"/>
      <c r="AO30" s="134"/>
      <c r="AP30" s="131" t="s">
        <v>17</v>
      </c>
      <c r="AQ30" s="131"/>
      <c r="AR30" s="131"/>
      <c r="AS30" s="131"/>
      <c r="AT30" s="131"/>
      <c r="AU30" s="132">
        <v>6.5</v>
      </c>
      <c r="AV30" s="132"/>
      <c r="AW30" s="132"/>
      <c r="AX30" s="132"/>
      <c r="AY30" s="132"/>
      <c r="AZ30" s="135">
        <f t="shared" ref="AZ30:AZ35" si="1">B30*AU30</f>
        <v>0</v>
      </c>
      <c r="BA30" s="135"/>
      <c r="BB30" s="135"/>
      <c r="BC30" s="135"/>
      <c r="BD30" s="135"/>
      <c r="BE30" s="135"/>
      <c r="BF30" s="135"/>
    </row>
    <row r="31" spans="1:59" ht="13.8" customHeight="1" x14ac:dyDescent="0.3">
      <c r="B31" s="172">
        <f>IF(B30&gt;0,1,0)</f>
        <v>0</v>
      </c>
      <c r="C31" s="172"/>
      <c r="D31" s="172"/>
      <c r="E31" s="172"/>
      <c r="F31" s="136" t="s">
        <v>131</v>
      </c>
      <c r="G31" s="136"/>
      <c r="H31" s="136"/>
      <c r="I31" s="136"/>
      <c r="J31" s="136"/>
      <c r="K31" s="136"/>
      <c r="L31" s="134" t="s">
        <v>159</v>
      </c>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c r="AL31" s="134"/>
      <c r="AM31" s="134"/>
      <c r="AN31" s="134"/>
      <c r="AO31" s="134"/>
      <c r="AP31" s="131" t="s">
        <v>17</v>
      </c>
      <c r="AQ31" s="131"/>
      <c r="AR31" s="131"/>
      <c r="AS31" s="131"/>
      <c r="AT31" s="131"/>
      <c r="AU31" s="132">
        <v>493.5</v>
      </c>
      <c r="AV31" s="132"/>
      <c r="AW31" s="132"/>
      <c r="AX31" s="132"/>
      <c r="AY31" s="132"/>
      <c r="AZ31" s="135">
        <f t="shared" si="1"/>
        <v>0</v>
      </c>
      <c r="BA31" s="135"/>
      <c r="BB31" s="135"/>
      <c r="BC31" s="135"/>
      <c r="BD31" s="135"/>
      <c r="BE31" s="135"/>
      <c r="BF31" s="135"/>
    </row>
    <row r="32" spans="1:59" x14ac:dyDescent="0.3">
      <c r="B32" s="130"/>
      <c r="C32" s="130"/>
      <c r="D32" s="130"/>
      <c r="E32" s="130"/>
      <c r="F32" s="136" t="s">
        <v>110</v>
      </c>
      <c r="G32" s="136"/>
      <c r="H32" s="136"/>
      <c r="I32" s="136"/>
      <c r="J32" s="136"/>
      <c r="K32" s="136"/>
      <c r="L32" s="171" t="s">
        <v>160</v>
      </c>
      <c r="M32" s="171"/>
      <c r="N32" s="171"/>
      <c r="O32" s="171"/>
      <c r="P32" s="171"/>
      <c r="Q32" s="171"/>
      <c r="R32" s="171"/>
      <c r="S32" s="171"/>
      <c r="T32" s="171"/>
      <c r="U32" s="171"/>
      <c r="V32" s="171"/>
      <c r="W32" s="171"/>
      <c r="X32" s="171"/>
      <c r="Y32" s="171"/>
      <c r="Z32" s="171"/>
      <c r="AA32" s="171"/>
      <c r="AB32" s="171"/>
      <c r="AC32" s="171"/>
      <c r="AD32" s="171"/>
      <c r="AE32" s="171"/>
      <c r="AF32" s="171"/>
      <c r="AG32" s="171"/>
      <c r="AH32" s="171"/>
      <c r="AI32" s="171"/>
      <c r="AJ32" s="171"/>
      <c r="AK32" s="171"/>
      <c r="AL32" s="171"/>
      <c r="AM32" s="171"/>
      <c r="AN32" s="171"/>
      <c r="AO32" s="171"/>
      <c r="AP32" s="131" t="s">
        <v>17</v>
      </c>
      <c r="AQ32" s="131"/>
      <c r="AR32" s="131"/>
      <c r="AS32" s="131"/>
      <c r="AT32" s="131"/>
      <c r="AU32" s="132">
        <v>1.32</v>
      </c>
      <c r="AV32" s="132"/>
      <c r="AW32" s="132"/>
      <c r="AX32" s="132"/>
      <c r="AY32" s="132"/>
      <c r="AZ32" s="135">
        <f t="shared" si="1"/>
        <v>0</v>
      </c>
      <c r="BA32" s="135"/>
      <c r="BB32" s="135"/>
      <c r="BC32" s="135"/>
      <c r="BD32" s="135"/>
      <c r="BE32" s="135"/>
      <c r="BF32" s="135"/>
    </row>
    <row r="33" spans="2:58" x14ac:dyDescent="0.3">
      <c r="B33" s="130"/>
      <c r="C33" s="130"/>
      <c r="D33" s="130"/>
      <c r="E33" s="130"/>
      <c r="F33" s="136" t="s">
        <v>113</v>
      </c>
      <c r="G33" s="136"/>
      <c r="H33" s="136"/>
      <c r="I33" s="136"/>
      <c r="J33" s="136"/>
      <c r="K33" s="136"/>
      <c r="L33" s="171" t="s">
        <v>114</v>
      </c>
      <c r="M33" s="171"/>
      <c r="N33" s="171"/>
      <c r="O33" s="171"/>
      <c r="P33" s="171"/>
      <c r="Q33" s="171"/>
      <c r="R33" s="171"/>
      <c r="S33" s="171"/>
      <c r="T33" s="171"/>
      <c r="U33" s="171"/>
      <c r="V33" s="171"/>
      <c r="W33" s="171"/>
      <c r="X33" s="171"/>
      <c r="Y33" s="171"/>
      <c r="Z33" s="171"/>
      <c r="AA33" s="171"/>
      <c r="AB33" s="171"/>
      <c r="AC33" s="171"/>
      <c r="AD33" s="171"/>
      <c r="AE33" s="171"/>
      <c r="AF33" s="171"/>
      <c r="AG33" s="171"/>
      <c r="AH33" s="171"/>
      <c r="AI33" s="171"/>
      <c r="AJ33" s="171"/>
      <c r="AK33" s="171"/>
      <c r="AL33" s="171"/>
      <c r="AM33" s="171"/>
      <c r="AN33" s="171"/>
      <c r="AO33" s="171"/>
      <c r="AP33" s="131" t="s">
        <v>17</v>
      </c>
      <c r="AQ33" s="131"/>
      <c r="AR33" s="131"/>
      <c r="AS33" s="131"/>
      <c r="AT33" s="131"/>
      <c r="AU33" s="132">
        <v>1.71</v>
      </c>
      <c r="AV33" s="132"/>
      <c r="AW33" s="132"/>
      <c r="AX33" s="132"/>
      <c r="AY33" s="132"/>
      <c r="AZ33" s="135">
        <f t="shared" si="1"/>
        <v>0</v>
      </c>
      <c r="BA33" s="135"/>
      <c r="BB33" s="135"/>
      <c r="BC33" s="135"/>
      <c r="BD33" s="135"/>
      <c r="BE33" s="135"/>
      <c r="BF33" s="135"/>
    </row>
    <row r="34" spans="2:58" x14ac:dyDescent="0.3">
      <c r="B34" s="130"/>
      <c r="C34" s="130"/>
      <c r="D34" s="130"/>
      <c r="E34" s="130"/>
      <c r="F34" s="136" t="s">
        <v>115</v>
      </c>
      <c r="G34" s="136"/>
      <c r="H34" s="136"/>
      <c r="I34" s="136"/>
      <c r="J34" s="136"/>
      <c r="K34" s="136"/>
      <c r="L34" s="171" t="s">
        <v>116</v>
      </c>
      <c r="M34" s="171"/>
      <c r="N34" s="171"/>
      <c r="O34" s="171"/>
      <c r="P34" s="171"/>
      <c r="Q34" s="171"/>
      <c r="R34" s="171"/>
      <c r="S34" s="171"/>
      <c r="T34" s="171"/>
      <c r="U34" s="171"/>
      <c r="V34" s="171"/>
      <c r="W34" s="171"/>
      <c r="X34" s="171"/>
      <c r="Y34" s="171"/>
      <c r="Z34" s="171"/>
      <c r="AA34" s="171"/>
      <c r="AB34" s="171"/>
      <c r="AC34" s="171"/>
      <c r="AD34" s="171"/>
      <c r="AE34" s="171"/>
      <c r="AF34" s="171"/>
      <c r="AG34" s="171"/>
      <c r="AH34" s="171"/>
      <c r="AI34" s="171"/>
      <c r="AJ34" s="171"/>
      <c r="AK34" s="171"/>
      <c r="AL34" s="171"/>
      <c r="AM34" s="171"/>
      <c r="AN34" s="171"/>
      <c r="AO34" s="171"/>
      <c r="AP34" s="131" t="s">
        <v>17</v>
      </c>
      <c r="AQ34" s="131"/>
      <c r="AR34" s="131"/>
      <c r="AS34" s="131"/>
      <c r="AT34" s="131"/>
      <c r="AU34" s="132">
        <v>4.05</v>
      </c>
      <c r="AV34" s="132"/>
      <c r="AW34" s="132"/>
      <c r="AX34" s="132"/>
      <c r="AY34" s="132"/>
      <c r="AZ34" s="135">
        <f t="shared" si="1"/>
        <v>0</v>
      </c>
      <c r="BA34" s="135"/>
      <c r="BB34" s="135"/>
      <c r="BC34" s="135"/>
      <c r="BD34" s="135"/>
      <c r="BE34" s="135"/>
      <c r="BF34" s="135"/>
    </row>
    <row r="35" spans="2:58" x14ac:dyDescent="0.3">
      <c r="B35" s="130"/>
      <c r="C35" s="130"/>
      <c r="D35" s="130"/>
      <c r="E35" s="130"/>
      <c r="F35" s="136" t="s">
        <v>117</v>
      </c>
      <c r="G35" s="136"/>
      <c r="H35" s="136"/>
      <c r="I35" s="136"/>
      <c r="J35" s="136"/>
      <c r="K35" s="136"/>
      <c r="L35" s="171" t="s">
        <v>118</v>
      </c>
      <c r="M35" s="171"/>
      <c r="N35" s="171"/>
      <c r="O35" s="171"/>
      <c r="P35" s="171"/>
      <c r="Q35" s="171"/>
      <c r="R35" s="171"/>
      <c r="S35" s="171"/>
      <c r="T35" s="171"/>
      <c r="U35" s="171"/>
      <c r="V35" s="171"/>
      <c r="W35" s="171"/>
      <c r="X35" s="171"/>
      <c r="Y35" s="171"/>
      <c r="Z35" s="171"/>
      <c r="AA35" s="171"/>
      <c r="AB35" s="171"/>
      <c r="AC35" s="171"/>
      <c r="AD35" s="171"/>
      <c r="AE35" s="171"/>
      <c r="AF35" s="171"/>
      <c r="AG35" s="171"/>
      <c r="AH35" s="171"/>
      <c r="AI35" s="171"/>
      <c r="AJ35" s="171"/>
      <c r="AK35" s="171"/>
      <c r="AL35" s="171"/>
      <c r="AM35" s="171"/>
      <c r="AN35" s="171"/>
      <c r="AO35" s="171"/>
      <c r="AP35" s="131" t="s">
        <v>17</v>
      </c>
      <c r="AQ35" s="131"/>
      <c r="AR35" s="131"/>
      <c r="AS35" s="131"/>
      <c r="AT35" s="131"/>
      <c r="AU35" s="132">
        <v>2.5499999999999998</v>
      </c>
      <c r="AV35" s="132"/>
      <c r="AW35" s="132"/>
      <c r="AX35" s="132"/>
      <c r="AY35" s="132"/>
      <c r="AZ35" s="135">
        <f t="shared" si="1"/>
        <v>0</v>
      </c>
      <c r="BA35" s="135"/>
      <c r="BB35" s="135"/>
      <c r="BC35" s="135"/>
      <c r="BD35" s="135"/>
      <c r="BE35" s="135"/>
      <c r="BF35" s="135"/>
    </row>
    <row r="36" spans="2:58" ht="9.6" customHeight="1" x14ac:dyDescent="0.3">
      <c r="B36" s="34"/>
      <c r="C36" s="34"/>
      <c r="D36" s="34"/>
      <c r="E36" s="34"/>
      <c r="F36" s="35"/>
      <c r="G36" s="35"/>
      <c r="H36" s="35"/>
      <c r="I36" s="35"/>
      <c r="J36" s="35"/>
      <c r="K36" s="35"/>
      <c r="AP36" s="32"/>
      <c r="AQ36" s="32"/>
      <c r="AR36" s="32"/>
      <c r="AS36" s="32"/>
      <c r="AT36" s="32"/>
      <c r="AU36" s="39"/>
      <c r="AV36" s="39"/>
      <c r="AW36" s="39"/>
      <c r="AX36" s="39"/>
      <c r="AY36" s="39"/>
      <c r="AZ36" s="40"/>
      <c r="BA36" s="40"/>
      <c r="BB36" s="40"/>
      <c r="BC36" s="40"/>
      <c r="BD36" s="40"/>
      <c r="BE36" s="40"/>
      <c r="BF36" s="40"/>
    </row>
    <row r="37" spans="2:58" ht="17.399999999999999" customHeight="1" x14ac:dyDescent="0.3">
      <c r="B37" s="144" t="s">
        <v>180</v>
      </c>
      <c r="C37" s="145"/>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C37" s="145"/>
      <c r="BD37" s="145"/>
      <c r="BE37" s="145"/>
      <c r="BF37" s="145"/>
    </row>
    <row r="38" spans="2:58" x14ac:dyDescent="0.3">
      <c r="B38" s="130"/>
      <c r="C38" s="130"/>
      <c r="D38" s="130"/>
      <c r="E38" s="130"/>
      <c r="F38" s="136" t="s">
        <v>141</v>
      </c>
      <c r="G38" s="136"/>
      <c r="H38" s="136"/>
      <c r="I38" s="136"/>
      <c r="J38" s="136"/>
      <c r="K38" s="136"/>
      <c r="L38" s="169" t="s">
        <v>145</v>
      </c>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170"/>
      <c r="AK38" s="170"/>
      <c r="AL38" s="170"/>
      <c r="AM38" s="170"/>
      <c r="AN38" s="170"/>
      <c r="AO38" s="58"/>
      <c r="AP38" s="131" t="s">
        <v>17</v>
      </c>
      <c r="AQ38" s="131"/>
      <c r="AR38" s="131"/>
      <c r="AS38" s="131"/>
      <c r="AT38" s="131"/>
      <c r="AU38" s="132">
        <v>15.45</v>
      </c>
      <c r="AV38" s="132"/>
      <c r="AW38" s="132"/>
      <c r="AX38" s="132"/>
      <c r="AY38" s="132"/>
      <c r="AZ38" s="135">
        <f t="shared" ref="AZ38:AZ39" si="2">B38*AU38</f>
        <v>0</v>
      </c>
      <c r="BA38" s="135"/>
      <c r="BB38" s="135"/>
      <c r="BC38" s="135"/>
      <c r="BD38" s="135"/>
      <c r="BE38" s="135"/>
      <c r="BF38" s="135"/>
    </row>
    <row r="39" spans="2:58" x14ac:dyDescent="0.3">
      <c r="B39" s="130"/>
      <c r="C39" s="130"/>
      <c r="D39" s="130"/>
      <c r="E39" s="130"/>
      <c r="F39" s="136" t="s">
        <v>142</v>
      </c>
      <c r="G39" s="136"/>
      <c r="H39" s="136"/>
      <c r="I39" s="136"/>
      <c r="J39" s="136"/>
      <c r="K39" s="136"/>
      <c r="L39" s="169" t="s">
        <v>139</v>
      </c>
      <c r="M39" s="170"/>
      <c r="N39" s="170"/>
      <c r="O39" s="170"/>
      <c r="P39" s="170"/>
      <c r="Q39" s="170"/>
      <c r="R39" s="170"/>
      <c r="S39" s="170"/>
      <c r="T39" s="170"/>
      <c r="U39" s="170"/>
      <c r="V39" s="170"/>
      <c r="W39" s="170"/>
      <c r="X39" s="170"/>
      <c r="Y39" s="170"/>
      <c r="Z39" s="170"/>
      <c r="AA39" s="170"/>
      <c r="AB39" s="170"/>
      <c r="AC39" s="170"/>
      <c r="AD39" s="170"/>
      <c r="AE39" s="170"/>
      <c r="AF39" s="170"/>
      <c r="AG39" s="170"/>
      <c r="AH39" s="170"/>
      <c r="AI39" s="170"/>
      <c r="AJ39" s="170"/>
      <c r="AK39" s="170"/>
      <c r="AL39" s="170"/>
      <c r="AM39" s="170"/>
      <c r="AN39" s="170"/>
      <c r="AO39" s="58"/>
      <c r="AP39" s="131" t="s">
        <v>17</v>
      </c>
      <c r="AQ39" s="131"/>
      <c r="AR39" s="131"/>
      <c r="AS39" s="131"/>
      <c r="AT39" s="131"/>
      <c r="AU39" s="132">
        <v>9.9499999999999993</v>
      </c>
      <c r="AV39" s="132"/>
      <c r="AW39" s="132"/>
      <c r="AX39" s="132"/>
      <c r="AY39" s="132"/>
      <c r="AZ39" s="135">
        <f t="shared" si="2"/>
        <v>0</v>
      </c>
      <c r="BA39" s="135"/>
      <c r="BB39" s="135"/>
      <c r="BC39" s="135"/>
      <c r="BD39" s="135"/>
      <c r="BE39" s="135"/>
      <c r="BF39" s="135"/>
    </row>
    <row r="40" spans="2:58" x14ac:dyDescent="0.3">
      <c r="B40" s="130"/>
      <c r="C40" s="130"/>
      <c r="D40" s="130"/>
      <c r="E40" s="130"/>
      <c r="F40" s="136"/>
      <c r="G40" s="136"/>
      <c r="H40" s="136"/>
      <c r="I40" s="136"/>
      <c r="J40" s="136"/>
      <c r="K40" s="136"/>
      <c r="L40" s="173" t="s">
        <v>146</v>
      </c>
      <c r="M40" s="171"/>
      <c r="N40" s="171"/>
      <c r="O40" s="171"/>
      <c r="P40" s="171"/>
      <c r="Q40" s="171"/>
      <c r="R40" s="171"/>
      <c r="S40" s="171"/>
      <c r="T40" s="171"/>
      <c r="U40" s="171"/>
      <c r="V40" s="171"/>
      <c r="W40" s="171"/>
      <c r="X40" s="171"/>
      <c r="Y40" s="171"/>
      <c r="Z40" s="171"/>
      <c r="AA40" s="171"/>
      <c r="AB40" s="171"/>
      <c r="AC40" s="171"/>
      <c r="AD40" s="171"/>
      <c r="AE40" s="171"/>
      <c r="AF40" s="171"/>
      <c r="AG40" s="171"/>
      <c r="AH40" s="171"/>
      <c r="AI40" s="171"/>
      <c r="AJ40" s="171"/>
      <c r="AK40" s="171"/>
      <c r="AL40" s="171"/>
      <c r="AM40" s="171"/>
      <c r="AN40" s="171"/>
      <c r="AO40" s="171"/>
      <c r="AP40" s="131"/>
      <c r="AQ40" s="131"/>
      <c r="AR40" s="131"/>
      <c r="AS40" s="131"/>
      <c r="AT40" s="131"/>
      <c r="AU40" s="132"/>
      <c r="AV40" s="132"/>
      <c r="AW40" s="132"/>
      <c r="AX40" s="132"/>
      <c r="AY40" s="132"/>
      <c r="AZ40" s="133">
        <f t="shared" si="0"/>
        <v>0</v>
      </c>
      <c r="BA40" s="133"/>
      <c r="BB40" s="133"/>
      <c r="BC40" s="133"/>
      <c r="BD40" s="133"/>
      <c r="BE40" s="133"/>
      <c r="BF40" s="133"/>
    </row>
    <row r="41" spans="2:58" ht="28.2" customHeight="1" x14ac:dyDescent="0.3">
      <c r="B41" s="130"/>
      <c r="C41" s="130"/>
      <c r="D41" s="130"/>
      <c r="E41" s="130"/>
      <c r="F41" s="136" t="s">
        <v>132</v>
      </c>
      <c r="G41" s="136"/>
      <c r="H41" s="136"/>
      <c r="I41" s="136"/>
      <c r="J41" s="136"/>
      <c r="K41" s="136"/>
      <c r="L41" s="134" t="s">
        <v>112</v>
      </c>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4"/>
      <c r="AM41" s="134"/>
      <c r="AN41" s="134"/>
      <c r="AO41" s="134"/>
      <c r="AP41" s="131" t="s">
        <v>17</v>
      </c>
      <c r="AQ41" s="131"/>
      <c r="AR41" s="131"/>
      <c r="AS41" s="131"/>
      <c r="AT41" s="131"/>
      <c r="AU41" s="132">
        <v>6.5</v>
      </c>
      <c r="AV41" s="132"/>
      <c r="AW41" s="132"/>
      <c r="AX41" s="132"/>
      <c r="AY41" s="132"/>
      <c r="AZ41" s="135">
        <f t="shared" ref="AZ41:AZ46" si="3">B41*AU41</f>
        <v>0</v>
      </c>
      <c r="BA41" s="135"/>
      <c r="BB41" s="135"/>
      <c r="BC41" s="135"/>
      <c r="BD41" s="135"/>
      <c r="BE41" s="135"/>
      <c r="BF41" s="135"/>
    </row>
    <row r="42" spans="2:58" ht="13.8" customHeight="1" x14ac:dyDescent="0.3">
      <c r="B42" s="172">
        <f>IF(B41&gt;0,1,0)</f>
        <v>0</v>
      </c>
      <c r="C42" s="172"/>
      <c r="D42" s="172"/>
      <c r="E42" s="172"/>
      <c r="F42" s="136" t="s">
        <v>133</v>
      </c>
      <c r="G42" s="136"/>
      <c r="H42" s="136"/>
      <c r="I42" s="136"/>
      <c r="J42" s="136"/>
      <c r="K42" s="136"/>
      <c r="L42" s="134" t="s">
        <v>159</v>
      </c>
      <c r="M42" s="134"/>
      <c r="N42" s="134"/>
      <c r="O42" s="134"/>
      <c r="P42" s="134"/>
      <c r="Q42" s="134"/>
      <c r="R42" s="134"/>
      <c r="S42" s="134"/>
      <c r="T42" s="134"/>
      <c r="U42" s="134"/>
      <c r="V42" s="134"/>
      <c r="W42" s="134"/>
      <c r="X42" s="134"/>
      <c r="Y42" s="134"/>
      <c r="Z42" s="134"/>
      <c r="AA42" s="134"/>
      <c r="AB42" s="134"/>
      <c r="AC42" s="134"/>
      <c r="AD42" s="134"/>
      <c r="AE42" s="134"/>
      <c r="AF42" s="134"/>
      <c r="AG42" s="134"/>
      <c r="AH42" s="134"/>
      <c r="AI42" s="134"/>
      <c r="AJ42" s="134"/>
      <c r="AK42" s="134"/>
      <c r="AL42" s="134"/>
      <c r="AM42" s="134"/>
      <c r="AN42" s="134"/>
      <c r="AO42" s="134"/>
      <c r="AP42" s="131" t="s">
        <v>17</v>
      </c>
      <c r="AQ42" s="131"/>
      <c r="AR42" s="131"/>
      <c r="AS42" s="131"/>
      <c r="AT42" s="131"/>
      <c r="AU42" s="132">
        <v>493.5</v>
      </c>
      <c r="AV42" s="132"/>
      <c r="AW42" s="132"/>
      <c r="AX42" s="132"/>
      <c r="AY42" s="132"/>
      <c r="AZ42" s="135">
        <f t="shared" si="3"/>
        <v>0</v>
      </c>
      <c r="BA42" s="135"/>
      <c r="BB42" s="135"/>
      <c r="BC42" s="135"/>
      <c r="BD42" s="135"/>
      <c r="BE42" s="135"/>
      <c r="BF42" s="135"/>
    </row>
    <row r="43" spans="2:58" x14ac:dyDescent="0.3">
      <c r="B43" s="130"/>
      <c r="C43" s="130"/>
      <c r="D43" s="130"/>
      <c r="E43" s="130"/>
      <c r="F43" s="136" t="s">
        <v>111</v>
      </c>
      <c r="G43" s="136"/>
      <c r="H43" s="136"/>
      <c r="I43" s="136"/>
      <c r="J43" s="136"/>
      <c r="K43" s="136"/>
      <c r="L43" s="171" t="s">
        <v>160</v>
      </c>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1"/>
      <c r="AL43" s="171"/>
      <c r="AM43" s="171"/>
      <c r="AN43" s="171"/>
      <c r="AO43" s="171"/>
      <c r="AP43" s="131" t="s">
        <v>17</v>
      </c>
      <c r="AQ43" s="131"/>
      <c r="AR43" s="131"/>
      <c r="AS43" s="131"/>
      <c r="AT43" s="131"/>
      <c r="AU43" s="132">
        <v>1.32</v>
      </c>
      <c r="AV43" s="132"/>
      <c r="AW43" s="132"/>
      <c r="AX43" s="132"/>
      <c r="AY43" s="132"/>
      <c r="AZ43" s="135">
        <f t="shared" si="3"/>
        <v>0</v>
      </c>
      <c r="BA43" s="135"/>
      <c r="BB43" s="135"/>
      <c r="BC43" s="135"/>
      <c r="BD43" s="135"/>
      <c r="BE43" s="135"/>
      <c r="BF43" s="135"/>
    </row>
    <row r="44" spans="2:58" x14ac:dyDescent="0.3">
      <c r="B44" s="130"/>
      <c r="C44" s="130"/>
      <c r="D44" s="130"/>
      <c r="E44" s="130"/>
      <c r="F44" s="136" t="s">
        <v>119</v>
      </c>
      <c r="G44" s="136"/>
      <c r="H44" s="136"/>
      <c r="I44" s="136"/>
      <c r="J44" s="136"/>
      <c r="K44" s="136"/>
      <c r="L44" s="171" t="s">
        <v>114</v>
      </c>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31" t="s">
        <v>17</v>
      </c>
      <c r="AQ44" s="131"/>
      <c r="AR44" s="131"/>
      <c r="AS44" s="131"/>
      <c r="AT44" s="131"/>
      <c r="AU44" s="132">
        <v>1.93</v>
      </c>
      <c r="AV44" s="132"/>
      <c r="AW44" s="132"/>
      <c r="AX44" s="132"/>
      <c r="AY44" s="132"/>
      <c r="AZ44" s="135">
        <f t="shared" si="3"/>
        <v>0</v>
      </c>
      <c r="BA44" s="135"/>
      <c r="BB44" s="135"/>
      <c r="BC44" s="135"/>
      <c r="BD44" s="135"/>
      <c r="BE44" s="135"/>
      <c r="BF44" s="135"/>
    </row>
    <row r="45" spans="2:58" x14ac:dyDescent="0.3">
      <c r="B45" s="130"/>
      <c r="C45" s="130"/>
      <c r="D45" s="130"/>
      <c r="E45" s="130"/>
      <c r="F45" s="136" t="s">
        <v>120</v>
      </c>
      <c r="G45" s="136"/>
      <c r="H45" s="136"/>
      <c r="I45" s="136"/>
      <c r="J45" s="136"/>
      <c r="K45" s="136"/>
      <c r="L45" s="171" t="s">
        <v>116</v>
      </c>
      <c r="M45" s="171"/>
      <c r="N45" s="171"/>
      <c r="O45" s="171"/>
      <c r="P45" s="171"/>
      <c r="Q45" s="171"/>
      <c r="R45" s="171"/>
      <c r="S45" s="171"/>
      <c r="T45" s="171"/>
      <c r="U45" s="171"/>
      <c r="V45" s="171"/>
      <c r="W45" s="171"/>
      <c r="X45" s="171"/>
      <c r="Y45" s="171"/>
      <c r="Z45" s="171"/>
      <c r="AA45" s="171"/>
      <c r="AB45" s="171"/>
      <c r="AC45" s="171"/>
      <c r="AD45" s="171"/>
      <c r="AE45" s="171"/>
      <c r="AF45" s="171"/>
      <c r="AG45" s="171"/>
      <c r="AH45" s="171"/>
      <c r="AI45" s="171"/>
      <c r="AJ45" s="171"/>
      <c r="AK45" s="171"/>
      <c r="AL45" s="171"/>
      <c r="AM45" s="171"/>
      <c r="AN45" s="171"/>
      <c r="AO45" s="171"/>
      <c r="AP45" s="131" t="s">
        <v>17</v>
      </c>
      <c r="AQ45" s="131"/>
      <c r="AR45" s="131"/>
      <c r="AS45" s="131"/>
      <c r="AT45" s="131"/>
      <c r="AU45" s="132">
        <v>4.4000000000000004</v>
      </c>
      <c r="AV45" s="132"/>
      <c r="AW45" s="132"/>
      <c r="AX45" s="132"/>
      <c r="AY45" s="132"/>
      <c r="AZ45" s="135">
        <f t="shared" si="3"/>
        <v>0</v>
      </c>
      <c r="BA45" s="135"/>
      <c r="BB45" s="135"/>
      <c r="BC45" s="135"/>
      <c r="BD45" s="135"/>
      <c r="BE45" s="135"/>
      <c r="BF45" s="135"/>
    </row>
    <row r="46" spans="2:58" x14ac:dyDescent="0.3">
      <c r="B46" s="130"/>
      <c r="C46" s="130"/>
      <c r="D46" s="130"/>
      <c r="E46" s="130"/>
      <c r="F46" s="136" t="s">
        <v>121</v>
      </c>
      <c r="G46" s="136"/>
      <c r="H46" s="136"/>
      <c r="I46" s="136"/>
      <c r="J46" s="136"/>
      <c r="K46" s="136"/>
      <c r="L46" s="171" t="s">
        <v>118</v>
      </c>
      <c r="M46" s="171"/>
      <c r="N46" s="171"/>
      <c r="O46" s="171"/>
      <c r="P46" s="171"/>
      <c r="Q46" s="171"/>
      <c r="R46" s="171"/>
      <c r="S46" s="171"/>
      <c r="T46" s="171"/>
      <c r="U46" s="171"/>
      <c r="V46" s="171"/>
      <c r="W46" s="171"/>
      <c r="X46" s="171"/>
      <c r="Y46" s="171"/>
      <c r="Z46" s="171"/>
      <c r="AA46" s="171"/>
      <c r="AB46" s="171"/>
      <c r="AC46" s="171"/>
      <c r="AD46" s="171"/>
      <c r="AE46" s="171"/>
      <c r="AF46" s="171"/>
      <c r="AG46" s="171"/>
      <c r="AH46" s="171"/>
      <c r="AI46" s="171"/>
      <c r="AJ46" s="171"/>
      <c r="AK46" s="171"/>
      <c r="AL46" s="171"/>
      <c r="AM46" s="171"/>
      <c r="AN46" s="171"/>
      <c r="AO46" s="171"/>
      <c r="AP46" s="131" t="s">
        <v>17</v>
      </c>
      <c r="AQ46" s="131"/>
      <c r="AR46" s="131"/>
      <c r="AS46" s="131"/>
      <c r="AT46" s="131"/>
      <c r="AU46" s="132">
        <v>2.5499999999999998</v>
      </c>
      <c r="AV46" s="132"/>
      <c r="AW46" s="132"/>
      <c r="AX46" s="132"/>
      <c r="AY46" s="132"/>
      <c r="AZ46" s="135">
        <f t="shared" si="3"/>
        <v>0</v>
      </c>
      <c r="BA46" s="135"/>
      <c r="BB46" s="135"/>
      <c r="BC46" s="135"/>
      <c r="BD46" s="135"/>
      <c r="BE46" s="135"/>
      <c r="BF46" s="135"/>
    </row>
    <row r="47" spans="2:58" ht="10.199999999999999" customHeight="1" x14ac:dyDescent="0.3">
      <c r="B47" s="34"/>
      <c r="C47" s="34"/>
      <c r="D47" s="34"/>
      <c r="E47" s="34"/>
      <c r="F47" s="35"/>
      <c r="G47" s="35"/>
      <c r="H47" s="35"/>
      <c r="I47" s="35"/>
      <c r="J47" s="35"/>
      <c r="K47" s="35"/>
      <c r="AP47" s="32"/>
      <c r="AQ47" s="32"/>
      <c r="AR47" s="32"/>
      <c r="AS47" s="32"/>
      <c r="AT47" s="32"/>
      <c r="AU47" s="39"/>
      <c r="AV47" s="39"/>
      <c r="AW47" s="39"/>
      <c r="AX47" s="39"/>
      <c r="AY47" s="39"/>
      <c r="AZ47" s="40"/>
      <c r="BA47" s="40"/>
      <c r="BB47" s="40"/>
      <c r="BC47" s="40"/>
      <c r="BD47" s="40"/>
      <c r="BE47" s="40"/>
      <c r="BF47" s="40"/>
    </row>
    <row r="48" spans="2:58" ht="17.399999999999999" customHeight="1" x14ac:dyDescent="0.3">
      <c r="B48" s="144" t="s">
        <v>181</v>
      </c>
      <c r="C48" s="145"/>
      <c r="D48" s="145"/>
      <c r="E48" s="145"/>
      <c r="F48" s="145"/>
      <c r="G48" s="145"/>
      <c r="H48" s="145"/>
      <c r="I48" s="145"/>
      <c r="J48" s="145"/>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C48" s="145"/>
      <c r="BD48" s="145"/>
      <c r="BE48" s="145"/>
      <c r="BF48" s="145"/>
    </row>
    <row r="49" spans="1:70" x14ac:dyDescent="0.3">
      <c r="B49" s="130"/>
      <c r="C49" s="130"/>
      <c r="D49" s="130"/>
      <c r="E49" s="130"/>
      <c r="F49" s="136" t="s">
        <v>143</v>
      </c>
      <c r="G49" s="136"/>
      <c r="H49" s="136"/>
      <c r="I49" s="136"/>
      <c r="J49" s="136"/>
      <c r="K49" s="136"/>
      <c r="L49" s="169" t="s">
        <v>157</v>
      </c>
      <c r="M49" s="170"/>
      <c r="N49" s="170"/>
      <c r="O49" s="170"/>
      <c r="P49" s="170"/>
      <c r="Q49" s="170"/>
      <c r="R49" s="170"/>
      <c r="S49" s="170"/>
      <c r="T49" s="170"/>
      <c r="U49" s="170"/>
      <c r="V49" s="170"/>
      <c r="W49" s="170"/>
      <c r="X49" s="170"/>
      <c r="Y49" s="170"/>
      <c r="Z49" s="170"/>
      <c r="AA49" s="170"/>
      <c r="AB49" s="170"/>
      <c r="AC49" s="170"/>
      <c r="AD49" s="170"/>
      <c r="AE49" s="170"/>
      <c r="AF49" s="170"/>
      <c r="AG49" s="170"/>
      <c r="AH49" s="170"/>
      <c r="AI49" s="170"/>
      <c r="AJ49" s="170"/>
      <c r="AK49" s="170"/>
      <c r="AL49" s="170"/>
      <c r="AM49" s="170"/>
      <c r="AN49" s="170"/>
      <c r="AO49" s="58"/>
      <c r="AP49" s="131" t="s">
        <v>17</v>
      </c>
      <c r="AQ49" s="131"/>
      <c r="AR49" s="131"/>
      <c r="AS49" s="131"/>
      <c r="AT49" s="131"/>
      <c r="AU49" s="132">
        <v>8.4499999999999993</v>
      </c>
      <c r="AV49" s="132"/>
      <c r="AW49" s="132"/>
      <c r="AX49" s="132"/>
      <c r="AY49" s="132"/>
      <c r="AZ49" s="135">
        <f t="shared" ref="AZ49:AZ50" si="4">B49*AU49</f>
        <v>0</v>
      </c>
      <c r="BA49" s="135"/>
      <c r="BB49" s="135"/>
      <c r="BC49" s="135"/>
      <c r="BD49" s="135"/>
      <c r="BE49" s="135"/>
      <c r="BF49" s="135"/>
    </row>
    <row r="50" spans="1:70" x14ac:dyDescent="0.3">
      <c r="B50" s="130"/>
      <c r="C50" s="130"/>
      <c r="D50" s="130"/>
      <c r="E50" s="130"/>
      <c r="F50" s="136" t="s">
        <v>144</v>
      </c>
      <c r="G50" s="136"/>
      <c r="H50" s="136"/>
      <c r="I50" s="136"/>
      <c r="J50" s="136"/>
      <c r="K50" s="136"/>
      <c r="L50" s="169" t="s">
        <v>158</v>
      </c>
      <c r="M50" s="170"/>
      <c r="N50" s="170"/>
      <c r="O50" s="170"/>
      <c r="P50" s="170"/>
      <c r="Q50" s="170"/>
      <c r="R50" s="170"/>
      <c r="S50" s="170"/>
      <c r="T50" s="170"/>
      <c r="U50" s="170"/>
      <c r="V50" s="170"/>
      <c r="W50" s="170"/>
      <c r="X50" s="170"/>
      <c r="Y50" s="170"/>
      <c r="Z50" s="170"/>
      <c r="AA50" s="170"/>
      <c r="AB50" s="170"/>
      <c r="AC50" s="170"/>
      <c r="AD50" s="170"/>
      <c r="AE50" s="170"/>
      <c r="AF50" s="170"/>
      <c r="AG50" s="170"/>
      <c r="AH50" s="170"/>
      <c r="AI50" s="170"/>
      <c r="AJ50" s="170"/>
      <c r="AK50" s="170"/>
      <c r="AL50" s="170"/>
      <c r="AM50" s="170"/>
      <c r="AN50" s="170"/>
      <c r="AO50" s="58"/>
      <c r="AP50" s="131" t="s">
        <v>17</v>
      </c>
      <c r="AQ50" s="131"/>
      <c r="AR50" s="131"/>
      <c r="AS50" s="131"/>
      <c r="AT50" s="131"/>
      <c r="AU50" s="132">
        <v>6.5</v>
      </c>
      <c r="AV50" s="132"/>
      <c r="AW50" s="132"/>
      <c r="AX50" s="132"/>
      <c r="AY50" s="132"/>
      <c r="AZ50" s="135">
        <f t="shared" si="4"/>
        <v>0</v>
      </c>
      <c r="BA50" s="135"/>
      <c r="BB50" s="135"/>
      <c r="BC50" s="135"/>
      <c r="BD50" s="135"/>
      <c r="BE50" s="135"/>
      <c r="BF50" s="135"/>
    </row>
    <row r="51" spans="1:70" x14ac:dyDescent="0.3">
      <c r="B51" s="130"/>
      <c r="C51" s="130"/>
      <c r="D51" s="130"/>
      <c r="E51" s="130"/>
      <c r="F51" s="136"/>
      <c r="G51" s="136"/>
      <c r="H51" s="136"/>
      <c r="I51" s="136"/>
      <c r="J51" s="136"/>
      <c r="K51" s="136"/>
      <c r="L51" s="173" t="s">
        <v>147</v>
      </c>
      <c r="M51" s="171"/>
      <c r="N51" s="171"/>
      <c r="O51" s="171"/>
      <c r="P51" s="171"/>
      <c r="Q51" s="171"/>
      <c r="R51" s="171"/>
      <c r="S51" s="171"/>
      <c r="T51" s="171"/>
      <c r="U51" s="171"/>
      <c r="V51" s="171"/>
      <c r="W51" s="171"/>
      <c r="X51" s="171"/>
      <c r="Y51" s="171"/>
      <c r="Z51" s="171"/>
      <c r="AA51" s="171"/>
      <c r="AB51" s="171"/>
      <c r="AC51" s="171"/>
      <c r="AD51" s="171"/>
      <c r="AE51" s="171"/>
      <c r="AF51" s="171"/>
      <c r="AG51" s="171"/>
      <c r="AH51" s="171"/>
      <c r="AI51" s="171"/>
      <c r="AJ51" s="171"/>
      <c r="AK51" s="171"/>
      <c r="AL51" s="171"/>
      <c r="AM51" s="171"/>
      <c r="AN51" s="171"/>
      <c r="AO51" s="171"/>
      <c r="AP51" s="131"/>
      <c r="AQ51" s="131"/>
      <c r="AR51" s="131"/>
      <c r="AS51" s="131"/>
      <c r="AT51" s="131"/>
      <c r="AU51" s="132"/>
      <c r="AV51" s="132"/>
      <c r="AW51" s="132"/>
      <c r="AX51" s="132"/>
      <c r="AY51" s="132"/>
      <c r="AZ51" s="133">
        <f t="shared" si="0"/>
        <v>0</v>
      </c>
      <c r="BA51" s="133"/>
      <c r="BB51" s="133"/>
      <c r="BC51" s="133"/>
      <c r="BD51" s="133"/>
      <c r="BE51" s="133"/>
      <c r="BF51" s="133"/>
    </row>
    <row r="52" spans="1:70" ht="28.2" customHeight="1" x14ac:dyDescent="0.3">
      <c r="B52" s="130"/>
      <c r="C52" s="130"/>
      <c r="D52" s="130"/>
      <c r="E52" s="130"/>
      <c r="F52" s="136" t="s">
        <v>134</v>
      </c>
      <c r="G52" s="136"/>
      <c r="H52" s="136"/>
      <c r="I52" s="136"/>
      <c r="J52" s="136"/>
      <c r="K52" s="136"/>
      <c r="L52" s="134" t="s">
        <v>112</v>
      </c>
      <c r="M52" s="134"/>
      <c r="N52" s="134"/>
      <c r="O52" s="134"/>
      <c r="P52" s="134"/>
      <c r="Q52" s="134"/>
      <c r="R52" s="134"/>
      <c r="S52" s="134"/>
      <c r="T52" s="134"/>
      <c r="U52" s="134"/>
      <c r="V52" s="134"/>
      <c r="W52" s="134"/>
      <c r="X52" s="134"/>
      <c r="Y52" s="134"/>
      <c r="Z52" s="134"/>
      <c r="AA52" s="134"/>
      <c r="AB52" s="134"/>
      <c r="AC52" s="134"/>
      <c r="AD52" s="134"/>
      <c r="AE52" s="134"/>
      <c r="AF52" s="134"/>
      <c r="AG52" s="134"/>
      <c r="AH52" s="134"/>
      <c r="AI52" s="134"/>
      <c r="AJ52" s="134"/>
      <c r="AK52" s="134"/>
      <c r="AL52" s="134"/>
      <c r="AM52" s="134"/>
      <c r="AN52" s="134"/>
      <c r="AO52" s="134"/>
      <c r="AP52" s="131" t="s">
        <v>17</v>
      </c>
      <c r="AQ52" s="131"/>
      <c r="AR52" s="131"/>
      <c r="AS52" s="131"/>
      <c r="AT52" s="131"/>
      <c r="AU52" s="132">
        <v>6.5</v>
      </c>
      <c r="AV52" s="132"/>
      <c r="AW52" s="132"/>
      <c r="AX52" s="132"/>
      <c r="AY52" s="132"/>
      <c r="AZ52" s="135">
        <f t="shared" ref="AZ52:AZ56" si="5">B52*AU52</f>
        <v>0</v>
      </c>
      <c r="BA52" s="135"/>
      <c r="BB52" s="135"/>
      <c r="BC52" s="135"/>
      <c r="BD52" s="135"/>
      <c r="BE52" s="135"/>
      <c r="BF52" s="135"/>
    </row>
    <row r="53" spans="1:70" ht="13.8" customHeight="1" x14ac:dyDescent="0.3">
      <c r="B53" s="172">
        <f>IF(B52&gt;0,1,0)</f>
        <v>0</v>
      </c>
      <c r="C53" s="172"/>
      <c r="D53" s="172"/>
      <c r="E53" s="172"/>
      <c r="F53" s="136" t="s">
        <v>135</v>
      </c>
      <c r="G53" s="136"/>
      <c r="H53" s="136"/>
      <c r="I53" s="136"/>
      <c r="J53" s="136"/>
      <c r="K53" s="136"/>
      <c r="L53" s="134" t="s">
        <v>159</v>
      </c>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134"/>
      <c r="AN53" s="134"/>
      <c r="AO53" s="134"/>
      <c r="AP53" s="131" t="s">
        <v>17</v>
      </c>
      <c r="AQ53" s="131"/>
      <c r="AR53" s="131"/>
      <c r="AS53" s="131"/>
      <c r="AT53" s="131"/>
      <c r="AU53" s="132">
        <v>493.5</v>
      </c>
      <c r="AV53" s="132"/>
      <c r="AW53" s="132"/>
      <c r="AX53" s="132"/>
      <c r="AY53" s="132"/>
      <c r="AZ53" s="135">
        <f t="shared" si="5"/>
        <v>0</v>
      </c>
      <c r="BA53" s="135"/>
      <c r="BB53" s="135"/>
      <c r="BC53" s="135"/>
      <c r="BD53" s="135"/>
      <c r="BE53" s="135"/>
      <c r="BF53" s="135"/>
    </row>
    <row r="54" spans="1:70" x14ac:dyDescent="0.3">
      <c r="B54" s="130"/>
      <c r="C54" s="130"/>
      <c r="D54" s="130"/>
      <c r="E54" s="130"/>
      <c r="F54" s="136" t="s">
        <v>122</v>
      </c>
      <c r="G54" s="136"/>
      <c r="H54" s="136"/>
      <c r="I54" s="136"/>
      <c r="J54" s="136"/>
      <c r="K54" s="136"/>
      <c r="L54" s="171" t="s">
        <v>114</v>
      </c>
      <c r="M54" s="171"/>
      <c r="N54" s="171"/>
      <c r="O54" s="171"/>
      <c r="P54" s="171"/>
      <c r="Q54" s="171"/>
      <c r="R54" s="171"/>
      <c r="S54" s="171"/>
      <c r="T54" s="171"/>
      <c r="U54" s="171"/>
      <c r="V54" s="171"/>
      <c r="W54" s="171"/>
      <c r="X54" s="171"/>
      <c r="Y54" s="171"/>
      <c r="Z54" s="171"/>
      <c r="AA54" s="171"/>
      <c r="AB54" s="171"/>
      <c r="AC54" s="171"/>
      <c r="AD54" s="171"/>
      <c r="AE54" s="171"/>
      <c r="AF54" s="171"/>
      <c r="AG54" s="171"/>
      <c r="AH54" s="171"/>
      <c r="AI54" s="171"/>
      <c r="AJ54" s="171"/>
      <c r="AK54" s="171"/>
      <c r="AL54" s="171"/>
      <c r="AM54" s="171"/>
      <c r="AN54" s="171"/>
      <c r="AO54" s="171"/>
      <c r="AP54" s="131" t="s">
        <v>17</v>
      </c>
      <c r="AQ54" s="131"/>
      <c r="AR54" s="131"/>
      <c r="AS54" s="131"/>
      <c r="AT54" s="131"/>
      <c r="AU54" s="132">
        <v>0.91</v>
      </c>
      <c r="AV54" s="132"/>
      <c r="AW54" s="132"/>
      <c r="AX54" s="132"/>
      <c r="AY54" s="132"/>
      <c r="AZ54" s="135">
        <f t="shared" si="5"/>
        <v>0</v>
      </c>
      <c r="BA54" s="135"/>
      <c r="BB54" s="135"/>
      <c r="BC54" s="135"/>
      <c r="BD54" s="135"/>
      <c r="BE54" s="135"/>
      <c r="BF54" s="135"/>
    </row>
    <row r="55" spans="1:70" x14ac:dyDescent="0.3">
      <c r="B55" s="130"/>
      <c r="C55" s="130"/>
      <c r="D55" s="130"/>
      <c r="E55" s="130"/>
      <c r="F55" s="136" t="s">
        <v>123</v>
      </c>
      <c r="G55" s="136"/>
      <c r="H55" s="136"/>
      <c r="I55" s="136"/>
      <c r="J55" s="136"/>
      <c r="K55" s="136"/>
      <c r="L55" s="171" t="s">
        <v>116</v>
      </c>
      <c r="M55" s="171"/>
      <c r="N55" s="171"/>
      <c r="O55" s="171"/>
      <c r="P55" s="171"/>
      <c r="Q55" s="171"/>
      <c r="R55" s="171"/>
      <c r="S55" s="171"/>
      <c r="T55" s="171"/>
      <c r="U55" s="171"/>
      <c r="V55" s="171"/>
      <c r="W55" s="171"/>
      <c r="X55" s="171"/>
      <c r="Y55" s="171"/>
      <c r="Z55" s="171"/>
      <c r="AA55" s="171"/>
      <c r="AB55" s="171"/>
      <c r="AC55" s="171"/>
      <c r="AD55" s="171"/>
      <c r="AE55" s="171"/>
      <c r="AF55" s="171"/>
      <c r="AG55" s="171"/>
      <c r="AH55" s="171"/>
      <c r="AI55" s="171"/>
      <c r="AJ55" s="171"/>
      <c r="AK55" s="171"/>
      <c r="AL55" s="171"/>
      <c r="AM55" s="171"/>
      <c r="AN55" s="171"/>
      <c r="AO55" s="171"/>
      <c r="AP55" s="131" t="s">
        <v>17</v>
      </c>
      <c r="AQ55" s="131"/>
      <c r="AR55" s="131"/>
      <c r="AS55" s="131"/>
      <c r="AT55" s="131"/>
      <c r="AU55" s="132">
        <v>4.05</v>
      </c>
      <c r="AV55" s="132"/>
      <c r="AW55" s="132"/>
      <c r="AX55" s="132"/>
      <c r="AY55" s="132"/>
      <c r="AZ55" s="135">
        <f t="shared" si="5"/>
        <v>0</v>
      </c>
      <c r="BA55" s="135"/>
      <c r="BB55" s="135"/>
      <c r="BC55" s="135"/>
      <c r="BD55" s="135"/>
      <c r="BE55" s="135"/>
      <c r="BF55" s="135"/>
      <c r="BM55" s="41" t="str">
        <f>IF(B55+B54+B45+B34+B33=0,"",BL62+BS62)</f>
        <v/>
      </c>
    </row>
    <row r="56" spans="1:70" x14ac:dyDescent="0.3">
      <c r="B56" s="130"/>
      <c r="C56" s="130"/>
      <c r="D56" s="130"/>
      <c r="E56" s="130"/>
      <c r="F56" s="136" t="s">
        <v>124</v>
      </c>
      <c r="G56" s="136"/>
      <c r="H56" s="136"/>
      <c r="I56" s="136"/>
      <c r="J56" s="136"/>
      <c r="K56" s="136"/>
      <c r="L56" s="171" t="s">
        <v>118</v>
      </c>
      <c r="M56" s="171"/>
      <c r="N56" s="171"/>
      <c r="O56" s="171"/>
      <c r="P56" s="171"/>
      <c r="Q56" s="171"/>
      <c r="R56" s="171"/>
      <c r="S56" s="171"/>
      <c r="T56" s="171"/>
      <c r="U56" s="171"/>
      <c r="V56" s="171"/>
      <c r="W56" s="171"/>
      <c r="X56" s="171"/>
      <c r="Y56" s="171"/>
      <c r="Z56" s="171"/>
      <c r="AA56" s="171"/>
      <c r="AB56" s="171"/>
      <c r="AC56" s="171"/>
      <c r="AD56" s="171"/>
      <c r="AE56" s="171"/>
      <c r="AF56" s="171"/>
      <c r="AG56" s="171"/>
      <c r="AH56" s="171"/>
      <c r="AI56" s="171"/>
      <c r="AJ56" s="171"/>
      <c r="AK56" s="171"/>
      <c r="AL56" s="171"/>
      <c r="AM56" s="171"/>
      <c r="AN56" s="171"/>
      <c r="AO56" s="171"/>
      <c r="AP56" s="131" t="s">
        <v>17</v>
      </c>
      <c r="AQ56" s="131"/>
      <c r="AR56" s="131"/>
      <c r="AS56" s="131"/>
      <c r="AT56" s="131"/>
      <c r="AU56" s="132">
        <v>2.5499999999999998</v>
      </c>
      <c r="AV56" s="132"/>
      <c r="AW56" s="132"/>
      <c r="AX56" s="132"/>
      <c r="AY56" s="132"/>
      <c r="AZ56" s="135">
        <f t="shared" si="5"/>
        <v>0</v>
      </c>
      <c r="BA56" s="135"/>
      <c r="BB56" s="135"/>
      <c r="BC56" s="135"/>
      <c r="BD56" s="135"/>
      <c r="BE56" s="135"/>
      <c r="BF56" s="135"/>
    </row>
    <row r="57" spans="1:70" ht="10.199999999999999" customHeight="1" x14ac:dyDescent="0.3">
      <c r="B57" s="34"/>
      <c r="C57" s="34"/>
      <c r="D57" s="34"/>
      <c r="E57" s="34"/>
      <c r="F57" s="35"/>
      <c r="G57" s="35"/>
      <c r="H57" s="35"/>
      <c r="I57" s="35"/>
      <c r="J57" s="35"/>
      <c r="K57" s="35"/>
      <c r="AP57" s="32"/>
      <c r="AQ57" s="32"/>
      <c r="AR57" s="32"/>
      <c r="AS57" s="32"/>
      <c r="AT57" s="32"/>
      <c r="AU57" s="39"/>
      <c r="AV57" s="39"/>
      <c r="AW57" s="39"/>
      <c r="AX57" s="39"/>
      <c r="AY57" s="39"/>
      <c r="AZ57" s="40"/>
      <c r="BA57" s="40"/>
      <c r="BB57" s="40"/>
      <c r="BC57" s="40"/>
      <c r="BD57" s="40"/>
      <c r="BE57" s="40"/>
      <c r="BF57" s="40"/>
    </row>
    <row r="58" spans="1:70" x14ac:dyDescent="0.3">
      <c r="B58" s="172"/>
      <c r="C58" s="172"/>
      <c r="D58" s="172"/>
      <c r="E58" s="172"/>
      <c r="F58" s="136" t="s">
        <v>161</v>
      </c>
      <c r="G58" s="136"/>
      <c r="H58" s="136"/>
      <c r="I58" s="136"/>
      <c r="J58" s="136"/>
      <c r="K58" s="136"/>
      <c r="L58" s="171" t="s">
        <v>202</v>
      </c>
      <c r="M58" s="171"/>
      <c r="N58" s="171"/>
      <c r="O58" s="171"/>
      <c r="P58" s="171"/>
      <c r="Q58" s="171"/>
      <c r="R58" s="171"/>
      <c r="S58" s="171"/>
      <c r="T58" s="171"/>
      <c r="U58" s="171"/>
      <c r="V58" s="171"/>
      <c r="W58" s="171"/>
      <c r="X58" s="171"/>
      <c r="Y58" s="171"/>
      <c r="Z58" s="171"/>
      <c r="AA58" s="171"/>
      <c r="AB58" s="171"/>
      <c r="AC58" s="171"/>
      <c r="AD58" s="171"/>
      <c r="AE58" s="171"/>
      <c r="AF58" s="171"/>
      <c r="AG58" s="171"/>
      <c r="AH58" s="171"/>
      <c r="AI58" s="171"/>
      <c r="AJ58" s="171"/>
      <c r="AK58" s="171"/>
      <c r="AL58" s="171"/>
      <c r="AM58" s="171"/>
      <c r="AN58" s="171"/>
      <c r="AO58" s="171"/>
      <c r="AP58" s="131" t="s">
        <v>17</v>
      </c>
      <c r="AQ58" s="131"/>
      <c r="AR58" s="131"/>
      <c r="AS58" s="131"/>
      <c r="AT58" s="131"/>
      <c r="AU58" s="132">
        <v>100</v>
      </c>
      <c r="AV58" s="132"/>
      <c r="AW58" s="132"/>
      <c r="AX58" s="132"/>
      <c r="AY58" s="132"/>
      <c r="AZ58" s="127">
        <f>IF(BL58="",0,BL58*AU58)</f>
        <v>100</v>
      </c>
      <c r="BA58" s="128"/>
      <c r="BB58" s="128"/>
      <c r="BC58" s="128"/>
      <c r="BD58" s="128"/>
      <c r="BE58" s="128"/>
      <c r="BF58" s="129"/>
      <c r="BL58" s="167">
        <f>IF(AU58&gt;0,1,0)</f>
        <v>1</v>
      </c>
      <c r="BM58" s="168"/>
      <c r="BN58" s="168"/>
      <c r="BO58" s="168"/>
      <c r="BP58" s="168"/>
      <c r="BQ58" s="168"/>
      <c r="BR58" s="168"/>
    </row>
    <row r="59" spans="1:70" ht="13.8" customHeight="1" x14ac:dyDescent="0.3">
      <c r="B59" s="34"/>
      <c r="C59" s="34"/>
      <c r="D59" s="34"/>
      <c r="E59" s="34"/>
      <c r="F59" s="35"/>
      <c r="G59" s="35"/>
      <c r="H59" s="35"/>
      <c r="I59" s="35"/>
      <c r="J59" s="35"/>
      <c r="K59" s="35"/>
      <c r="AP59" s="32"/>
      <c r="AQ59" s="32"/>
      <c r="AR59" s="32"/>
      <c r="AS59" s="32"/>
      <c r="AT59" s="32"/>
      <c r="AU59" s="37"/>
      <c r="AV59" s="37"/>
      <c r="AW59" s="37"/>
      <c r="AX59" s="37"/>
      <c r="AY59" s="37"/>
      <c r="AZ59" s="177"/>
      <c r="BA59" s="143"/>
      <c r="BB59" s="143"/>
      <c r="BC59" s="143"/>
      <c r="BD59" s="143"/>
      <c r="BE59" s="143"/>
      <c r="BF59" s="178"/>
    </row>
    <row r="60" spans="1:70" x14ac:dyDescent="0.3">
      <c r="B60" s="78" t="s">
        <v>199</v>
      </c>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80"/>
      <c r="AP60" s="146"/>
      <c r="AQ60" s="147"/>
      <c r="AR60" s="147"/>
      <c r="AS60" s="147"/>
      <c r="AT60" s="147"/>
      <c r="AU60" s="147"/>
      <c r="AV60" s="147"/>
      <c r="AW60" s="147"/>
      <c r="AX60" s="147"/>
      <c r="AY60" s="148"/>
      <c r="AZ60" s="133"/>
      <c r="BA60" s="133"/>
      <c r="BB60" s="133"/>
      <c r="BC60" s="133"/>
      <c r="BD60" s="133"/>
      <c r="BE60" s="133"/>
      <c r="BF60" s="133"/>
      <c r="BL60">
        <f>IF(B55+B54+B45+B44+B34+B33&gt;0,1,0)</f>
        <v>0</v>
      </c>
    </row>
    <row r="61" spans="1:70" x14ac:dyDescent="0.3">
      <c r="B61" s="81"/>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3"/>
      <c r="AP61" s="146" t="s">
        <v>21</v>
      </c>
      <c r="AQ61" s="147"/>
      <c r="AR61" s="147"/>
      <c r="AS61" s="147"/>
      <c r="AT61" s="147"/>
      <c r="AU61" s="147"/>
      <c r="AV61" s="147"/>
      <c r="AW61" s="147"/>
      <c r="AX61" s="147"/>
      <c r="AY61" s="148"/>
      <c r="AZ61" s="133">
        <f>SUM(AZ27:BF59)</f>
        <v>100</v>
      </c>
      <c r="BA61" s="133"/>
      <c r="BB61" s="133"/>
      <c r="BC61" s="133"/>
      <c r="BD61" s="133"/>
      <c r="BE61" s="133"/>
      <c r="BF61" s="133"/>
    </row>
    <row r="62" spans="1:70" x14ac:dyDescent="0.3">
      <c r="B62" s="81"/>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3"/>
      <c r="AP62" s="146" t="s">
        <v>148</v>
      </c>
      <c r="AQ62" s="147"/>
      <c r="AR62" s="147"/>
      <c r="AS62" s="147"/>
      <c r="AT62" s="147"/>
      <c r="AU62" s="147"/>
      <c r="AV62" s="147"/>
      <c r="AW62" s="147"/>
      <c r="AX62" s="147"/>
      <c r="AY62" s="148"/>
      <c r="AZ62" s="174" t="b">
        <f>IF(BL60&gt;0,BL62)</f>
        <v>0</v>
      </c>
      <c r="BA62" s="175"/>
      <c r="BB62" s="175"/>
      <c r="BC62" s="175"/>
      <c r="BD62" s="175"/>
      <c r="BE62" s="175"/>
      <c r="BF62" s="176"/>
      <c r="BL62" s="127">
        <f>IF(SUM($AZ$27+$AZ$28+$AZ$33+$AZ$34+$AZ$38+$AZ$39+$AZ$44+$AZ$45+$AZ$49+$AZ$50+$AZ$54+$AZ$55+$AZ$58)=0,0,VLOOKUP($AZ$27+$AZ$28+2+$AZ$33+$AZ$34+$AZ$38+$AZ$39+$AZ$44+$AZ$45+$AZ$49+$AZ$50+$AZ$54+$AZ$55+$AZ$58,Shipping!$A$1:$C$27,3))</f>
        <v>50</v>
      </c>
      <c r="BM62" s="128"/>
      <c r="BN62" s="128"/>
      <c r="BO62" s="128"/>
      <c r="BP62" s="128"/>
      <c r="BQ62" s="128"/>
      <c r="BR62" s="129"/>
    </row>
    <row r="63" spans="1:70" ht="21" x14ac:dyDescent="0.3">
      <c r="B63" s="84"/>
      <c r="C63" s="85"/>
      <c r="D63" s="85"/>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85"/>
      <c r="AK63" s="85"/>
      <c r="AL63" s="85"/>
      <c r="AM63" s="85"/>
      <c r="AN63" s="85"/>
      <c r="AO63" s="86"/>
      <c r="AP63" s="75" t="s">
        <v>22</v>
      </c>
      <c r="AQ63" s="76"/>
      <c r="AR63" s="76"/>
      <c r="AS63" s="76"/>
      <c r="AT63" s="76"/>
      <c r="AU63" s="76"/>
      <c r="AV63" s="76"/>
      <c r="AW63" s="76"/>
      <c r="AX63" s="76"/>
      <c r="AY63" s="77"/>
      <c r="AZ63" s="140">
        <f xml:space="preserve"> AZ62+AZ61</f>
        <v>100</v>
      </c>
      <c r="BA63" s="141"/>
      <c r="BB63" s="141"/>
      <c r="BC63" s="141"/>
      <c r="BD63" s="141"/>
      <c r="BE63" s="141"/>
      <c r="BF63" s="142"/>
    </row>
    <row r="64" spans="1:70" x14ac:dyDescent="0.3">
      <c r="A64" s="1"/>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9"/>
      <c r="BA64" s="9"/>
      <c r="BB64" s="9"/>
      <c r="BC64" s="9"/>
      <c r="BD64" s="9"/>
      <c r="BE64" s="9"/>
      <c r="BF64" s="9"/>
      <c r="BG64" s="1"/>
    </row>
    <row r="65" spans="1:59" ht="8.4"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7"/>
      <c r="BA65" s="7"/>
      <c r="BB65" s="7"/>
      <c r="BC65" s="7"/>
      <c r="BD65" s="7"/>
      <c r="BE65" s="7"/>
      <c r="BF65" s="7"/>
      <c r="BG65" s="1"/>
    </row>
    <row r="66" spans="1:59" ht="18" x14ac:dyDescent="0.3">
      <c r="A66" s="67" t="s">
        <v>27</v>
      </c>
      <c r="B66" s="67"/>
      <c r="C66" s="67"/>
      <c r="D66" s="67"/>
      <c r="E66" s="67"/>
      <c r="F66" s="67"/>
      <c r="G66" s="67"/>
      <c r="H66" s="67"/>
      <c r="I66" s="67"/>
      <c r="J66" s="67"/>
      <c r="K66" s="67"/>
      <c r="L66" s="67"/>
      <c r="M66" s="67"/>
      <c r="N66" s="67"/>
      <c r="O66" s="67"/>
      <c r="P66" s="67"/>
      <c r="Q66" s="67"/>
      <c r="R66" s="67"/>
      <c r="S66" s="67"/>
      <c r="T66" s="67"/>
      <c r="U66" s="67"/>
      <c r="V66" s="67"/>
      <c r="W66" s="67"/>
      <c r="X66" s="67"/>
      <c r="Y66" s="67"/>
      <c r="Z66" s="67"/>
      <c r="AA66" s="67"/>
      <c r="AB66" s="67"/>
      <c r="AC66" s="67"/>
      <c r="AD66" s="67"/>
      <c r="AE66" s="67"/>
      <c r="AF66" s="67"/>
      <c r="AG66" s="67"/>
      <c r="AH66" s="67"/>
      <c r="AI66" s="67"/>
      <c r="AJ66" s="67"/>
      <c r="AK66" s="67"/>
      <c r="AL66" s="67"/>
      <c r="AM66" s="67"/>
      <c r="AN66" s="67"/>
      <c r="AO66" s="67"/>
      <c r="AP66" s="67"/>
      <c r="AQ66" s="67"/>
      <c r="AR66" s="67"/>
      <c r="AS66" s="67"/>
      <c r="AT66" s="67"/>
      <c r="AU66" s="67"/>
      <c r="AV66" s="67"/>
      <c r="AW66" s="67"/>
      <c r="AX66" s="67"/>
      <c r="AY66" s="67"/>
      <c r="AZ66" s="67"/>
      <c r="BA66" s="67"/>
      <c r="BB66" s="67"/>
      <c r="BC66" s="67"/>
      <c r="BD66" s="67"/>
      <c r="BE66" s="67"/>
      <c r="BF66" s="67"/>
      <c r="BG66" s="67"/>
    </row>
    <row r="67" spans="1:59" ht="18" x14ac:dyDescent="0.3">
      <c r="A67" s="68" t="s">
        <v>28</v>
      </c>
      <c r="B67" s="68"/>
      <c r="C67" s="68"/>
      <c r="D67" s="68"/>
      <c r="E67" s="68"/>
      <c r="F67" s="68"/>
      <c r="G67" s="68"/>
      <c r="H67" s="68"/>
      <c r="I67" s="68"/>
      <c r="J67" s="68"/>
      <c r="K67" s="68"/>
      <c r="L67" s="68"/>
      <c r="M67" s="68"/>
      <c r="N67" s="68"/>
      <c r="O67" s="68"/>
      <c r="P67" s="68"/>
      <c r="Q67" s="68"/>
      <c r="R67" s="68"/>
      <c r="S67" s="68"/>
      <c r="T67" s="68"/>
      <c r="U67" s="68"/>
      <c r="V67" s="68"/>
      <c r="W67" s="68"/>
      <c r="X67" s="68"/>
      <c r="Y67" s="68"/>
      <c r="Z67" s="68"/>
      <c r="AA67" s="68"/>
      <c r="AB67" s="68"/>
      <c r="AC67" s="68"/>
      <c r="AD67" s="68"/>
      <c r="AE67" s="68"/>
      <c r="AF67" s="68"/>
      <c r="AG67" s="68"/>
      <c r="AH67" s="68"/>
      <c r="AI67" s="68"/>
      <c r="AJ67" s="68"/>
      <c r="AK67" s="68"/>
      <c r="AL67" s="68"/>
      <c r="AM67" s="68"/>
      <c r="AN67" s="68"/>
      <c r="AO67" s="68"/>
      <c r="AP67" s="68"/>
      <c r="AQ67" s="68"/>
      <c r="AR67" s="68"/>
      <c r="AS67" s="68"/>
      <c r="AT67" s="68"/>
      <c r="AU67" s="68"/>
      <c r="AV67" s="68"/>
      <c r="AW67" s="68"/>
      <c r="AX67" s="68"/>
      <c r="AY67" s="68"/>
      <c r="AZ67" s="68"/>
      <c r="BA67" s="68"/>
      <c r="BB67" s="68"/>
      <c r="BC67" s="68"/>
      <c r="BD67" s="68"/>
      <c r="BE67" s="68"/>
      <c r="BF67" s="68"/>
      <c r="BG67" s="68"/>
    </row>
    <row r="68" spans="1:59" ht="18" x14ac:dyDescent="0.3">
      <c r="A68" s="68" t="s">
        <v>11</v>
      </c>
      <c r="B68" s="68"/>
      <c r="C68" s="68"/>
      <c r="D68" s="68"/>
      <c r="E68" s="68"/>
      <c r="F68" s="68"/>
      <c r="G68" s="68"/>
      <c r="H68" s="68"/>
      <c r="I68" s="68"/>
      <c r="J68" s="68"/>
      <c r="K68" s="68"/>
      <c r="L68" s="68"/>
      <c r="M68" s="68"/>
      <c r="N68" s="68"/>
      <c r="O68" s="68"/>
      <c r="P68" s="68"/>
      <c r="Q68" s="68"/>
      <c r="R68" s="68"/>
      <c r="S68" s="68"/>
      <c r="T68" s="68"/>
      <c r="U68" s="68"/>
      <c r="V68" s="68"/>
      <c r="W68" s="68"/>
      <c r="X68" s="68"/>
      <c r="Y68" s="68"/>
      <c r="Z68" s="68"/>
      <c r="AA68" s="68"/>
      <c r="AB68" s="68"/>
      <c r="AC68" s="68"/>
      <c r="AD68" s="68"/>
      <c r="AE68" s="68"/>
      <c r="AF68" s="68"/>
      <c r="AG68" s="68"/>
      <c r="AH68" s="68"/>
      <c r="AI68" s="68"/>
      <c r="AJ68" s="68"/>
      <c r="AK68" s="68"/>
      <c r="AL68" s="68"/>
      <c r="AM68" s="68"/>
      <c r="AN68" s="68"/>
      <c r="AO68" s="68"/>
      <c r="AP68" s="68"/>
      <c r="AQ68" s="68"/>
      <c r="AR68" s="68"/>
      <c r="AS68" s="68"/>
      <c r="AT68" s="68"/>
      <c r="AU68" s="68"/>
      <c r="AV68" s="68"/>
      <c r="AW68" s="68"/>
      <c r="AX68" s="68"/>
      <c r="AY68" s="68"/>
      <c r="AZ68" s="68"/>
      <c r="BA68" s="68"/>
      <c r="BB68" s="68"/>
      <c r="BC68" s="68"/>
      <c r="BD68" s="68"/>
      <c r="BE68" s="68"/>
      <c r="BF68" s="68"/>
      <c r="BG68" s="68"/>
    </row>
    <row r="69" spans="1:59" ht="18" x14ac:dyDescent="0.3">
      <c r="A69" s="68" t="s">
        <v>25</v>
      </c>
      <c r="B69" s="68"/>
      <c r="C69" s="68"/>
      <c r="D69" s="68"/>
      <c r="E69" s="68"/>
      <c r="F69" s="68"/>
      <c r="G69" s="68"/>
      <c r="H69" s="68"/>
      <c r="I69" s="68"/>
      <c r="J69" s="68"/>
      <c r="K69" s="68"/>
      <c r="L69" s="68"/>
      <c r="M69" s="68"/>
      <c r="N69" s="68"/>
      <c r="O69" s="68"/>
      <c r="P69" s="68"/>
      <c r="Q69" s="68"/>
      <c r="R69" s="68"/>
      <c r="S69" s="68"/>
      <c r="T69" s="68"/>
      <c r="U69" s="68"/>
      <c r="V69" s="68"/>
      <c r="W69" s="68"/>
      <c r="X69" s="68"/>
      <c r="Y69" s="68"/>
      <c r="Z69" s="68"/>
      <c r="AA69" s="68"/>
      <c r="AB69" s="68"/>
      <c r="AC69" s="68"/>
      <c r="AD69" s="68"/>
      <c r="AE69" s="68"/>
      <c r="AF69" s="68"/>
      <c r="AG69" s="68"/>
      <c r="AH69" s="68"/>
      <c r="AI69" s="68"/>
      <c r="AJ69" s="68"/>
      <c r="AK69" s="68"/>
      <c r="AL69" s="68"/>
      <c r="AM69" s="68"/>
      <c r="AN69" s="68"/>
      <c r="AO69" s="68"/>
      <c r="AP69" s="68"/>
      <c r="AQ69" s="68"/>
      <c r="AR69" s="68"/>
      <c r="AS69" s="68"/>
      <c r="AT69" s="68"/>
      <c r="AU69" s="68"/>
      <c r="AV69" s="68"/>
      <c r="AW69" s="68"/>
      <c r="AX69" s="68"/>
      <c r="AY69" s="68"/>
      <c r="AZ69" s="68"/>
      <c r="BA69" s="68"/>
      <c r="BB69" s="68"/>
      <c r="BC69" s="68"/>
      <c r="BD69" s="68"/>
      <c r="BE69" s="68"/>
      <c r="BF69" s="68"/>
      <c r="BG69" s="68"/>
    </row>
    <row r="70" spans="1:59" ht="4.8" customHeight="1" x14ac:dyDescent="0.3">
      <c r="A70" s="4"/>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10"/>
      <c r="BA70" s="10"/>
      <c r="BB70" s="10"/>
      <c r="BC70" s="10"/>
      <c r="BD70" s="10"/>
      <c r="BE70" s="10"/>
      <c r="BF70" s="10"/>
      <c r="BG70" s="4"/>
    </row>
    <row r="71" spans="1:59" ht="80.400000000000006" customHeight="1" x14ac:dyDescent="0.3">
      <c r="A71" s="1"/>
      <c r="B71" s="66" t="s">
        <v>26</v>
      </c>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1"/>
    </row>
    <row r="72" spans="1:59"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7"/>
      <c r="BA72" s="7"/>
      <c r="BB72" s="7"/>
      <c r="BC72" s="7"/>
      <c r="BD72" s="7"/>
      <c r="BE72" s="7"/>
      <c r="BF72" s="7"/>
      <c r="BG72" s="1"/>
    </row>
  </sheetData>
  <sheetProtection algorithmName="SHA-512" hashValue="VzE0cDEg3abVJR4zJR3JR1SvqU3AupHtD6OswXUq/iCwRyj7ctT4A8xLXvGsApQPBuN1d5ucyCkuJAMjPP9vNw==" saltValue="QfxPpt/sqyzCMg0DFvEJfQ==" spinCount="100000" sheet="1" objects="1" scenarios="1"/>
  <mergeCells count="233">
    <mergeCell ref="A68:BG68"/>
    <mergeCell ref="A67:BG67"/>
    <mergeCell ref="A66:BG66"/>
    <mergeCell ref="N1:BD5"/>
    <mergeCell ref="B9:L9"/>
    <mergeCell ref="M9:AC9"/>
    <mergeCell ref="AE9:AO9"/>
    <mergeCell ref="AP9:BF9"/>
    <mergeCell ref="B10:L10"/>
    <mergeCell ref="M10:AC10"/>
    <mergeCell ref="AE10:AO10"/>
    <mergeCell ref="AP10:BF10"/>
    <mergeCell ref="B7:L7"/>
    <mergeCell ref="AE7:AO7"/>
    <mergeCell ref="B8:L8"/>
    <mergeCell ref="M8:AC8"/>
    <mergeCell ref="AE8:AO8"/>
    <mergeCell ref="AP8:BF8"/>
    <mergeCell ref="AT12:AY12"/>
    <mergeCell ref="AZ12:BF12"/>
    <mergeCell ref="B13:L13"/>
    <mergeCell ref="M13:AC13"/>
    <mergeCell ref="AE13:AO13"/>
    <mergeCell ref="AP13:BF13"/>
    <mergeCell ref="B11:L11"/>
    <mergeCell ref="M11:AC11"/>
    <mergeCell ref="AE11:AO11"/>
    <mergeCell ref="AP11:BF11"/>
    <mergeCell ref="B12:L12"/>
    <mergeCell ref="M12:P12"/>
    <mergeCell ref="Q12:V12"/>
    <mergeCell ref="W12:AC12"/>
    <mergeCell ref="AE12:AO12"/>
    <mergeCell ref="AP12:AS12"/>
    <mergeCell ref="B14:L14"/>
    <mergeCell ref="M14:AC14"/>
    <mergeCell ref="AE14:AO14"/>
    <mergeCell ref="AP14:BF14"/>
    <mergeCell ref="B17:E17"/>
    <mergeCell ref="F17:R17"/>
    <mergeCell ref="T17:X17"/>
    <mergeCell ref="Y17:AK17"/>
    <mergeCell ref="AM17:AS17"/>
    <mergeCell ref="AT17:BF17"/>
    <mergeCell ref="AZ26:BF26"/>
    <mergeCell ref="B27:E27"/>
    <mergeCell ref="F27:K27"/>
    <mergeCell ref="L27:AO27"/>
    <mergeCell ref="AP27:AT27"/>
    <mergeCell ref="AU27:AY27"/>
    <mergeCell ref="AZ27:BF27"/>
    <mergeCell ref="B25:BF25"/>
    <mergeCell ref="B22:BF22"/>
    <mergeCell ref="B23:BF23"/>
    <mergeCell ref="B26:E26"/>
    <mergeCell ref="F26:K26"/>
    <mergeCell ref="L26:AO26"/>
    <mergeCell ref="AP26:AT26"/>
    <mergeCell ref="AU26:AY26"/>
    <mergeCell ref="AP31:AT31"/>
    <mergeCell ref="AU31:AY31"/>
    <mergeCell ref="AZ31:BF31"/>
    <mergeCell ref="AZ28:BF28"/>
    <mergeCell ref="B28:E28"/>
    <mergeCell ref="F28:K28"/>
    <mergeCell ref="L28:AO28"/>
    <mergeCell ref="AP28:AT28"/>
    <mergeCell ref="AU28:AY28"/>
    <mergeCell ref="AZ41:BF41"/>
    <mergeCell ref="B43:E43"/>
    <mergeCell ref="F43:K43"/>
    <mergeCell ref="L43:AO43"/>
    <mergeCell ref="AP43:AT43"/>
    <mergeCell ref="AU43:AY43"/>
    <mergeCell ref="B29:E29"/>
    <mergeCell ref="F29:K29"/>
    <mergeCell ref="L29:AO29"/>
    <mergeCell ref="AP29:AT29"/>
    <mergeCell ref="AU29:AY29"/>
    <mergeCell ref="AZ29:BF29"/>
    <mergeCell ref="B32:E32"/>
    <mergeCell ref="F32:K32"/>
    <mergeCell ref="L32:AO32"/>
    <mergeCell ref="AP32:AT32"/>
    <mergeCell ref="AU32:AY32"/>
    <mergeCell ref="AZ32:BF32"/>
    <mergeCell ref="AP30:AT30"/>
    <mergeCell ref="AU30:AY30"/>
    <mergeCell ref="AZ30:BF30"/>
    <mergeCell ref="B31:E31"/>
    <mergeCell ref="F31:K31"/>
    <mergeCell ref="L31:AO31"/>
    <mergeCell ref="B45:E45"/>
    <mergeCell ref="F45:K45"/>
    <mergeCell ref="L45:AO45"/>
    <mergeCell ref="AP45:AT45"/>
    <mergeCell ref="AU45:AY45"/>
    <mergeCell ref="AZ45:BF45"/>
    <mergeCell ref="B44:E44"/>
    <mergeCell ref="F44:K44"/>
    <mergeCell ref="L44:AO44"/>
    <mergeCell ref="AP44:AT44"/>
    <mergeCell ref="AU44:AY44"/>
    <mergeCell ref="AZ44:BF44"/>
    <mergeCell ref="L52:AO52"/>
    <mergeCell ref="AP52:AT52"/>
    <mergeCell ref="AU52:AY52"/>
    <mergeCell ref="AZ52:BF52"/>
    <mergeCell ref="B46:E46"/>
    <mergeCell ref="F46:K46"/>
    <mergeCell ref="L46:AO46"/>
    <mergeCell ref="AP46:AT46"/>
    <mergeCell ref="AU46:AY46"/>
    <mergeCell ref="AZ46:BF46"/>
    <mergeCell ref="B48:BF48"/>
    <mergeCell ref="B49:E49"/>
    <mergeCell ref="F49:K49"/>
    <mergeCell ref="L49:AO49"/>
    <mergeCell ref="AP49:AT49"/>
    <mergeCell ref="AU49:AY49"/>
    <mergeCell ref="AZ49:BF49"/>
    <mergeCell ref="A69:BG69"/>
    <mergeCell ref="B71:BF71"/>
    <mergeCell ref="N20:R20"/>
    <mergeCell ref="AF20:AK20"/>
    <mergeCell ref="B30:E30"/>
    <mergeCell ref="F30:K30"/>
    <mergeCell ref="L30:AO30"/>
    <mergeCell ref="B60:AO63"/>
    <mergeCell ref="AP60:AY60"/>
    <mergeCell ref="AZ60:BF60"/>
    <mergeCell ref="AP62:AY62"/>
    <mergeCell ref="AZ62:BF62"/>
    <mergeCell ref="AP63:AY63"/>
    <mergeCell ref="AZ63:BF63"/>
    <mergeCell ref="AP61:AY61"/>
    <mergeCell ref="AZ61:BF61"/>
    <mergeCell ref="B58:E58"/>
    <mergeCell ref="F58:K58"/>
    <mergeCell ref="L58:AO58"/>
    <mergeCell ref="AP58:AT58"/>
    <mergeCell ref="AZ59:BF59"/>
    <mergeCell ref="L54:AO54"/>
    <mergeCell ref="AP54:AT54"/>
    <mergeCell ref="AU54:AY54"/>
    <mergeCell ref="B33:E33"/>
    <mergeCell ref="F33:K33"/>
    <mergeCell ref="L33:AO33"/>
    <mergeCell ref="AP33:AT33"/>
    <mergeCell ref="AU33:AY33"/>
    <mergeCell ref="AZ33:BF33"/>
    <mergeCell ref="AZ54:BF54"/>
    <mergeCell ref="B51:E51"/>
    <mergeCell ref="F51:K51"/>
    <mergeCell ref="L51:AO51"/>
    <mergeCell ref="AP51:AT51"/>
    <mergeCell ref="AU51:AY51"/>
    <mergeCell ref="AZ51:BF51"/>
    <mergeCell ref="B53:E53"/>
    <mergeCell ref="F53:K53"/>
    <mergeCell ref="L53:AO53"/>
    <mergeCell ref="AP53:AT53"/>
    <mergeCell ref="AU53:AY53"/>
    <mergeCell ref="AZ53:BF53"/>
    <mergeCell ref="B52:E52"/>
    <mergeCell ref="F52:K52"/>
    <mergeCell ref="B38:E38"/>
    <mergeCell ref="F38:K38"/>
    <mergeCell ref="L38:AO38"/>
    <mergeCell ref="AP38:AT38"/>
    <mergeCell ref="AU38:AY38"/>
    <mergeCell ref="AZ38:BF38"/>
    <mergeCell ref="B37:BF37"/>
    <mergeCell ref="F34:K34"/>
    <mergeCell ref="L34:AO34"/>
    <mergeCell ref="AP34:AT34"/>
    <mergeCell ref="AU34:AY34"/>
    <mergeCell ref="AZ34:BF34"/>
    <mergeCell ref="B35:E35"/>
    <mergeCell ref="F35:K35"/>
    <mergeCell ref="L35:AO35"/>
    <mergeCell ref="AP35:AT35"/>
    <mergeCell ref="AU35:AY35"/>
    <mergeCell ref="AZ35:BF35"/>
    <mergeCell ref="B34:E34"/>
    <mergeCell ref="B39:E39"/>
    <mergeCell ref="F39:K39"/>
    <mergeCell ref="L39:AO39"/>
    <mergeCell ref="AP39:AT39"/>
    <mergeCell ref="AU39:AY39"/>
    <mergeCell ref="AZ39:BF39"/>
    <mergeCell ref="AZ43:BF43"/>
    <mergeCell ref="B42:E42"/>
    <mergeCell ref="F42:K42"/>
    <mergeCell ref="L42:AO42"/>
    <mergeCell ref="AP42:AT42"/>
    <mergeCell ref="AU42:AY42"/>
    <mergeCell ref="AZ42:BF42"/>
    <mergeCell ref="B41:E41"/>
    <mergeCell ref="F41:K41"/>
    <mergeCell ref="L41:AO41"/>
    <mergeCell ref="AP41:AT41"/>
    <mergeCell ref="B40:E40"/>
    <mergeCell ref="F40:K40"/>
    <mergeCell ref="L40:AO40"/>
    <mergeCell ref="AP40:AT40"/>
    <mergeCell ref="AU40:AY40"/>
    <mergeCell ref="AZ40:BF40"/>
    <mergeCell ref="AU41:AY41"/>
    <mergeCell ref="AU58:AY58"/>
    <mergeCell ref="AZ58:BF58"/>
    <mergeCell ref="BL58:BR58"/>
    <mergeCell ref="BL62:BR62"/>
    <mergeCell ref="B50:E50"/>
    <mergeCell ref="F50:K50"/>
    <mergeCell ref="L50:AO50"/>
    <mergeCell ref="AP50:AT50"/>
    <mergeCell ref="AU50:AY50"/>
    <mergeCell ref="AZ50:BF50"/>
    <mergeCell ref="B56:E56"/>
    <mergeCell ref="F56:K56"/>
    <mergeCell ref="L56:AO56"/>
    <mergeCell ref="AP56:AT56"/>
    <mergeCell ref="AU56:AY56"/>
    <mergeCell ref="AZ56:BF56"/>
    <mergeCell ref="B55:E55"/>
    <mergeCell ref="F55:K55"/>
    <mergeCell ref="L55:AO55"/>
    <mergeCell ref="AP55:AT55"/>
    <mergeCell ref="AU55:AY55"/>
    <mergeCell ref="AZ55:BF55"/>
    <mergeCell ref="B54:E54"/>
    <mergeCell ref="F54:K54"/>
  </mergeCells>
  <conditionalFormatting sqref="AP8:BF14">
    <cfRule type="cellIs" dxfId="5" priority="8" operator="equal">
      <formula>0</formula>
    </cfRule>
  </conditionalFormatting>
  <conditionalFormatting sqref="AZ27:BF36 AZ38:BF47">
    <cfRule type="cellIs" dxfId="4" priority="9" operator="equal">
      <formula>0</formula>
    </cfRule>
  </conditionalFormatting>
  <conditionalFormatting sqref="AZ49:BF63">
    <cfRule type="cellIs" dxfId="3" priority="1" operator="equal">
      <formula>0</formula>
    </cfRule>
  </conditionalFormatting>
  <conditionalFormatting sqref="AZ71:BF72">
    <cfRule type="cellIs" dxfId="2" priority="11" operator="equal">
      <formula>0</formula>
    </cfRule>
  </conditionalFormatting>
  <conditionalFormatting sqref="BL58:BR58">
    <cfRule type="cellIs" dxfId="1" priority="3" operator="equal">
      <formula>0</formula>
    </cfRule>
  </conditionalFormatting>
  <conditionalFormatting sqref="BL62:BR62">
    <cfRule type="cellIs" dxfId="0" priority="2" operator="equal">
      <formula>0</formula>
    </cfRule>
  </conditionalFormatting>
  <printOptions horizontalCentered="1"/>
  <pageMargins left="0" right="0" top="0.5" bottom="0.5" header="0.05" footer="0.05"/>
  <pageSetup scale="62" orientation="portrait" r:id="rId1"/>
  <headerFooter>
    <oddFooter xml:space="preserve">&amp;C&amp;10Copyright © 2024 Data Recognition Corporation. All rights reserved. TerraNova is aregistered trademark of Data Recognition Corporation.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40</xdr:col>
                    <xdr:colOff>83820</xdr:colOff>
                    <xdr:row>5</xdr:row>
                    <xdr:rowOff>45720</xdr:rowOff>
                  </from>
                  <to>
                    <xdr:col>51</xdr:col>
                    <xdr:colOff>7620</xdr:colOff>
                    <xdr:row>6</xdr:row>
                    <xdr:rowOff>99060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B7915-ECB9-45A2-8C1E-7D5674CE3D1A}">
  <sheetPr>
    <tabColor rgb="FFFF0000"/>
  </sheetPr>
  <dimension ref="A2:A4"/>
  <sheetViews>
    <sheetView workbookViewId="0">
      <selection activeCell="A4" sqref="A4"/>
    </sheetView>
  </sheetViews>
  <sheetFormatPr defaultRowHeight="14.4" x14ac:dyDescent="0.3"/>
  <sheetData>
    <row r="2" spans="1:1" x14ac:dyDescent="0.3">
      <c r="A2" s="6" t="s">
        <v>185</v>
      </c>
    </row>
    <row r="4" spans="1:1" x14ac:dyDescent="0.3">
      <c r="A4" s="47" t="s">
        <v>184</v>
      </c>
    </row>
  </sheetData>
  <hyperlinks>
    <hyperlink ref="A4" r:id="rId1" xr:uid="{E2AF26BC-FD05-4B65-ABFE-E19C0207609B}"/>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51801-FE62-4A77-8F60-7ED94EF9B865}">
  <dimension ref="A1:C28"/>
  <sheetViews>
    <sheetView workbookViewId="0">
      <selection activeCell="A24" sqref="A24"/>
    </sheetView>
  </sheetViews>
  <sheetFormatPr defaultColWidth="9.109375" defaultRowHeight="14.4" x14ac:dyDescent="0.3"/>
  <cols>
    <col min="1" max="1" width="14.109375" style="38" bestFit="1" customWidth="1"/>
    <col min="2" max="2" width="14.33203125" style="38" bestFit="1" customWidth="1"/>
    <col min="3" max="3" width="15.6640625" style="38" bestFit="1" customWidth="1"/>
    <col min="4" max="16384" width="9.109375" style="38"/>
  </cols>
  <sheetData>
    <row r="1" spans="1:3" x14ac:dyDescent="0.3">
      <c r="A1" s="38">
        <v>0</v>
      </c>
      <c r="B1" s="38">
        <v>500</v>
      </c>
      <c r="C1" s="38">
        <v>50</v>
      </c>
    </row>
    <row r="2" spans="1:3" x14ac:dyDescent="0.3">
      <c r="A2" s="38">
        <v>500.01</v>
      </c>
      <c r="B2" s="38">
        <v>750</v>
      </c>
      <c r="C2" s="38">
        <v>60</v>
      </c>
    </row>
    <row r="3" spans="1:3" x14ac:dyDescent="0.3">
      <c r="A3" s="38">
        <v>750.01</v>
      </c>
      <c r="B3" s="38">
        <v>1000</v>
      </c>
      <c r="C3" s="38">
        <v>75</v>
      </c>
    </row>
    <row r="4" spans="1:3" x14ac:dyDescent="0.3">
      <c r="A4" s="38">
        <v>1000.01</v>
      </c>
      <c r="B4" s="38">
        <v>1250</v>
      </c>
      <c r="C4" s="38">
        <v>90</v>
      </c>
    </row>
    <row r="5" spans="1:3" x14ac:dyDescent="0.3">
      <c r="A5" s="38">
        <v>1250.01</v>
      </c>
      <c r="B5" s="38">
        <v>1500</v>
      </c>
      <c r="C5" s="38">
        <v>100</v>
      </c>
    </row>
    <row r="6" spans="1:3" x14ac:dyDescent="0.3">
      <c r="A6" s="38">
        <v>1500.01</v>
      </c>
      <c r="B6" s="38">
        <v>1750</v>
      </c>
      <c r="C6" s="38">
        <v>110</v>
      </c>
    </row>
    <row r="7" spans="1:3" x14ac:dyDescent="0.3">
      <c r="A7" s="38">
        <v>1750.01</v>
      </c>
      <c r="B7" s="38">
        <v>2500</v>
      </c>
      <c r="C7" s="38">
        <v>120</v>
      </c>
    </row>
    <row r="8" spans="1:3" x14ac:dyDescent="0.3">
      <c r="A8" s="38">
        <v>2500.0100000000002</v>
      </c>
      <c r="B8" s="38">
        <v>3000</v>
      </c>
      <c r="C8" s="38">
        <v>150</v>
      </c>
    </row>
    <row r="9" spans="1:3" x14ac:dyDescent="0.3">
      <c r="A9" s="38">
        <v>3000.01</v>
      </c>
      <c r="B9" s="38">
        <v>4000</v>
      </c>
      <c r="C9" s="38">
        <v>175</v>
      </c>
    </row>
    <row r="10" spans="1:3" x14ac:dyDescent="0.3">
      <c r="A10" s="38">
        <v>4000.01</v>
      </c>
      <c r="B10" s="38">
        <v>5000</v>
      </c>
      <c r="C10" s="38">
        <v>185</v>
      </c>
    </row>
    <row r="11" spans="1:3" x14ac:dyDescent="0.3">
      <c r="A11" s="38">
        <v>5000.01</v>
      </c>
      <c r="B11" s="38">
        <v>6000</v>
      </c>
      <c r="C11" s="38">
        <v>225</v>
      </c>
    </row>
    <row r="12" spans="1:3" x14ac:dyDescent="0.3">
      <c r="A12" s="38">
        <v>6000.01</v>
      </c>
      <c r="B12" s="38">
        <v>7000</v>
      </c>
      <c r="C12" s="38">
        <v>300</v>
      </c>
    </row>
    <row r="13" spans="1:3" x14ac:dyDescent="0.3">
      <c r="A13" s="38">
        <v>7000.01</v>
      </c>
      <c r="B13" s="38">
        <v>8000</v>
      </c>
      <c r="C13" s="38">
        <v>350</v>
      </c>
    </row>
    <row r="14" spans="1:3" x14ac:dyDescent="0.3">
      <c r="A14" s="38">
        <v>8000.01</v>
      </c>
      <c r="B14" s="38">
        <v>9000</v>
      </c>
      <c r="C14" s="38">
        <v>375</v>
      </c>
    </row>
    <row r="15" spans="1:3" x14ac:dyDescent="0.3">
      <c r="A15" s="38">
        <v>9000.01</v>
      </c>
      <c r="B15" s="38">
        <v>10000</v>
      </c>
      <c r="C15" s="38">
        <v>425</v>
      </c>
    </row>
    <row r="16" spans="1:3" x14ac:dyDescent="0.3">
      <c r="A16" s="38">
        <v>10000.01</v>
      </c>
      <c r="B16" s="38">
        <v>12500</v>
      </c>
      <c r="C16" s="38">
        <v>500</v>
      </c>
    </row>
    <row r="17" spans="1:3" x14ac:dyDescent="0.3">
      <c r="A17" s="38">
        <v>12500.01</v>
      </c>
      <c r="B17" s="38">
        <v>15000</v>
      </c>
      <c r="C17" s="38">
        <v>525</v>
      </c>
    </row>
    <row r="18" spans="1:3" x14ac:dyDescent="0.3">
      <c r="A18" s="38">
        <v>15000.01</v>
      </c>
      <c r="B18" s="38">
        <v>17500</v>
      </c>
      <c r="C18" s="38">
        <v>600</v>
      </c>
    </row>
    <row r="19" spans="1:3" x14ac:dyDescent="0.3">
      <c r="A19" s="38">
        <v>17500.009999999998</v>
      </c>
      <c r="B19" s="38">
        <v>20000</v>
      </c>
      <c r="C19" s="38">
        <v>625</v>
      </c>
    </row>
    <row r="20" spans="1:3" x14ac:dyDescent="0.3">
      <c r="A20" s="38">
        <v>20000.009999999998</v>
      </c>
      <c r="B20" s="38">
        <v>22500</v>
      </c>
      <c r="C20" s="38">
        <v>700</v>
      </c>
    </row>
    <row r="21" spans="1:3" x14ac:dyDescent="0.3">
      <c r="A21" s="38">
        <v>22500.01</v>
      </c>
      <c r="B21" s="38">
        <v>25000</v>
      </c>
      <c r="C21" s="38">
        <v>725</v>
      </c>
    </row>
    <row r="22" spans="1:3" x14ac:dyDescent="0.3">
      <c r="A22" s="38">
        <v>25000.01</v>
      </c>
      <c r="B22" s="38">
        <v>50000</v>
      </c>
      <c r="C22" s="38">
        <v>800</v>
      </c>
    </row>
    <row r="23" spans="1:3" x14ac:dyDescent="0.3">
      <c r="A23" s="38">
        <v>50000.01</v>
      </c>
      <c r="B23" s="38">
        <v>60000</v>
      </c>
      <c r="C23" s="38">
        <v>825</v>
      </c>
    </row>
    <row r="24" spans="1:3" x14ac:dyDescent="0.3">
      <c r="A24" s="38">
        <v>60000.01</v>
      </c>
      <c r="B24" s="38">
        <v>70000</v>
      </c>
      <c r="C24" s="38">
        <v>900</v>
      </c>
    </row>
    <row r="25" spans="1:3" x14ac:dyDescent="0.3">
      <c r="A25" s="38">
        <v>70000.009999999995</v>
      </c>
      <c r="B25" s="38">
        <v>80000</v>
      </c>
      <c r="C25" s="38">
        <v>925</v>
      </c>
    </row>
    <row r="26" spans="1:3" x14ac:dyDescent="0.3">
      <c r="A26" s="38">
        <v>80000.009999999995</v>
      </c>
      <c r="B26" s="38">
        <v>90000</v>
      </c>
      <c r="C26" s="38">
        <v>950</v>
      </c>
    </row>
    <row r="27" spans="1:3" x14ac:dyDescent="0.3">
      <c r="A27" s="38">
        <v>90000.01</v>
      </c>
      <c r="B27" s="38">
        <v>100000</v>
      </c>
      <c r="C27" s="38">
        <v>1000</v>
      </c>
    </row>
    <row r="28" spans="1:3" x14ac:dyDescent="0.3">
      <c r="A28" s="38">
        <v>100000.01</v>
      </c>
      <c r="B28" s="38">
        <v>1000000</v>
      </c>
      <c r="C28" s="38" t="s">
        <v>128</v>
      </c>
    </row>
  </sheetData>
  <sheetProtection algorithmName="SHA-512" hashValue="74BrkKUfWau1bbIY8hJZqvfH8umMS9hDoJxJMtfAujaspFe50gj9GhH06eurwSxdh/El2FFf/iz7c6Wb1lgvWw==" saltValue="EZf4RIz67NVNKMeSXxxFgA=="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TN NEXT-INVIEW MATERIALS </vt:lpstr>
      <vt:lpstr>TN NEXT-INVIEW PRECODING</vt:lpstr>
      <vt:lpstr>TN NEXT-INVIEW SCORING</vt:lpstr>
      <vt:lpstr>POC</vt:lpstr>
      <vt:lpstr>Shipping</vt:lpstr>
      <vt:lpstr>'TN NEXT-INVIEW PRECODING'!Print_Area</vt:lpstr>
      <vt:lpstr>'TN NEXT-INVIEW SCORING'!Print_Area</vt:lpstr>
    </vt:vector>
  </TitlesOfParts>
  <Company>The McGraw-Hill Companies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Young, Ryan</dc:creator>
  <cp:lastModifiedBy>Allen, Jollene</cp:lastModifiedBy>
  <cp:lastPrinted>2025-11-08T19:43:12Z</cp:lastPrinted>
  <dcterms:created xsi:type="dcterms:W3CDTF">2015-10-15T18:27:25Z</dcterms:created>
  <dcterms:modified xsi:type="dcterms:W3CDTF">2025-12-31T21:39:53Z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