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21 - Shelf\Billing Docs\ORDER FORMS\CATALOG\2026\"/>
    </mc:Choice>
  </mc:AlternateContent>
  <xr:revisionPtr revIDLastSave="0" documentId="13_ncr:1_{049F309E-147D-4A8C-BC63-6E040F2CF06E}" xr6:coauthVersionLast="47" xr6:coauthVersionMax="47" xr10:uidLastSave="{00000000-0000-0000-0000-000000000000}"/>
  <bookViews>
    <workbookView xWindow="-108" yWindow="-108" windowWidth="23256" windowHeight="13896" xr2:uid="{00000000-000D-0000-FFFF-FFFF00000000}"/>
  </bookViews>
  <sheets>
    <sheet name="TN NEXT ONLINE" sheetId="2" r:id="rId1"/>
    <sheet name="Point of Contact" sheetId="4" r:id="rId2"/>
    <sheet name="Hierarchy" sheetId="5" r:id="rId3"/>
    <sheet name="Shipping" sheetId="3" state="hidden" r:id="rId4"/>
  </sheets>
  <externalReferences>
    <externalReference r:id="rId5"/>
    <externalReference r:id="rId6"/>
  </externalReferences>
  <definedNames>
    <definedName name="Answer">'[1]Order Form'!#REF!</definedName>
    <definedName name="Basic">[2]!Table2[Basic]</definedName>
    <definedName name="ColumnTitle1" localSheetId="2">#REF!</definedName>
    <definedName name="ColumnTitle1" localSheetId="1">#REF!</definedName>
    <definedName name="ColumnTitle1">#REF!</definedName>
    <definedName name="ColumnTitleRegion1..B11.1" localSheetId="2">#REF!</definedName>
    <definedName name="ColumnTitleRegion1..B11.1" localSheetId="1">#REF!</definedName>
    <definedName name="ColumnTitleRegion1..B11.1">#REF!</definedName>
    <definedName name="ColumnTitleRegion2..G14.1" localSheetId="2">#REF!</definedName>
    <definedName name="ColumnTitleRegion2..G14.1" localSheetId="1">#REF!</definedName>
    <definedName name="ColumnTitleRegion2..G14.1">#REF!</definedName>
    <definedName name="fycufcutfcufc" localSheetId="2">#REF!</definedName>
    <definedName name="fycufcutfcufc" localSheetId="1">#REF!</definedName>
    <definedName name="fycufcutfcufc">#REF!</definedName>
    <definedName name="Grades">'[2]Drop Down '!$D$1:$D$13</definedName>
    <definedName name="kjn" localSheetId="2">#REF!</definedName>
    <definedName name="kjn" localSheetId="1">#REF!</definedName>
    <definedName name="kjn">#REF!</definedName>
    <definedName name="Plan" localSheetId="2">#REF!</definedName>
    <definedName name="Plan" localSheetId="1">#REF!</definedName>
    <definedName name="Plan">#REF!</definedName>
    <definedName name="Plan1">[2]!Table4[Plan1]</definedName>
    <definedName name="Plan3">[2]!Table5[Plan3]</definedName>
    <definedName name="_xlnm.Print_Area" localSheetId="0">'TN NEXT ONLINE'!$A$1:$BH$74</definedName>
    <definedName name="RowTitleRegion1..G4" localSheetId="2">#REF!</definedName>
    <definedName name="RowTitleRegion1..G4" localSheetId="1">#REF!</definedName>
    <definedName name="RowTitleRegion1..G4">#REF!</definedName>
    <definedName name="RowTitleRegion2..G7" localSheetId="2">#REF!</definedName>
    <definedName name="RowTitleRegion2..G7" localSheetId="1">#REF!</definedName>
    <definedName name="RowTitleRegion2..G7">#REF!</definedName>
    <definedName name="RowTitleRegion3..D12" localSheetId="2">#REF!</definedName>
    <definedName name="RowTitleRegion3..D12" localSheetId="1">#REF!</definedName>
    <definedName name="RowTitleRegion3..D12">#REF!</definedName>
    <definedName name="RowTitleRegion4..G26" localSheetId="2">#REF!</definedName>
    <definedName name="RowTitleRegion4..G26" localSheetId="1">#REF!</definedName>
    <definedName name="RowTitleRegion4..G26">#REF!</definedName>
    <definedName name="Scoring">'[1]Order Form'!#REF!</definedName>
    <definedName name="ServiceType">[2]!Table1[Service Type]</definedName>
    <definedName name="valuevx">42.314159</definedName>
    <definedName name="Version">'[1]Order Form'!#REF!</definedName>
    <definedName name="vertex42_copyright" hidden="1">"© 2017 Vertex42 LLC"</definedName>
    <definedName name="vertex42_id" hidden="1">"quotation-template.xlsx"</definedName>
    <definedName name="vertex42_title" hidden="1">"Quotation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Z59" i="2" l="1"/>
  <c r="AZ58" i="2"/>
  <c r="AZ57" i="2"/>
  <c r="AZ29" i="2"/>
  <c r="AZ28" i="2"/>
  <c r="AZ27" i="2"/>
  <c r="AZ56" i="2"/>
  <c r="AZ55" i="2"/>
  <c r="AZ54" i="2"/>
  <c r="AZ53" i="2"/>
  <c r="AZ49" i="2" l="1"/>
  <c r="AZ45" i="2"/>
  <c r="AZ41" i="2"/>
  <c r="AZ48" i="2"/>
  <c r="AZ44" i="2"/>
  <c r="AZ40" i="2"/>
  <c r="AZ43" i="2"/>
  <c r="AZ42" i="2"/>
  <c r="AZ33" i="2"/>
  <c r="AP14" i="2" l="1"/>
  <c r="AP13" i="2"/>
  <c r="AZ12" i="2"/>
  <c r="AP12" i="2"/>
  <c r="AP11" i="2"/>
  <c r="AP10" i="2"/>
  <c r="AP9" i="2"/>
  <c r="AP8" i="2"/>
  <c r="AZ46" i="2" l="1"/>
  <c r="AZ38" i="2"/>
  <c r="AZ47" i="2"/>
  <c r="AZ62" i="2"/>
  <c r="AZ39" i="2" l="1"/>
  <c r="AZ65" i="2" s="1"/>
  <c r="AZ63" i="2" l="1"/>
  <c r="AZ32" i="2"/>
  <c r="AZ64" i="2" l="1"/>
  <c r="AZ66" i="2" l="1"/>
</calcChain>
</file>

<file path=xl/sharedStrings.xml><?xml version="1.0" encoding="utf-8"?>
<sst xmlns="http://schemas.openxmlformats.org/spreadsheetml/2006/main" count="129" uniqueCount="92">
  <si>
    <t>Name:</t>
  </si>
  <si>
    <t>Organization Name:</t>
  </si>
  <si>
    <t>Phone:</t>
  </si>
  <si>
    <t>Email:</t>
  </si>
  <si>
    <t>City:</t>
  </si>
  <si>
    <t>State:</t>
  </si>
  <si>
    <t>Zip Code:</t>
  </si>
  <si>
    <t>Email Address:</t>
  </si>
  <si>
    <t>Shipping Address:</t>
  </si>
  <si>
    <t>Ship to</t>
  </si>
  <si>
    <t>Bill to</t>
  </si>
  <si>
    <t>Phone: 800-538-9547   Fax: 800-282-0266</t>
  </si>
  <si>
    <t>Item Description</t>
  </si>
  <si>
    <t>Price</t>
  </si>
  <si>
    <t>ISBN</t>
  </si>
  <si>
    <t>Total</t>
  </si>
  <si>
    <t>Each</t>
  </si>
  <si>
    <t>Ship Via:</t>
  </si>
  <si>
    <t>Order Date:</t>
  </si>
  <si>
    <t>P.O. #:</t>
  </si>
  <si>
    <t>Subtotal:</t>
  </si>
  <si>
    <t>Grand Total:</t>
  </si>
  <si>
    <t>Shipping (est.):</t>
  </si>
  <si>
    <t>Email: ShelfCustomerService@DataRecognitionCorp.com</t>
  </si>
  <si>
    <t xml:space="preserve">Order Form Privacy Statement: DRC shall have the right to use student personal information and data and Licensee Information for research purposes for development of assessment tests, statistical analysis and norms and other research purposes (collectively “Research”), provided that students’ identifiable information will be used only in the aggregate so the privacy of the individual's such information will be maintained.
Customer Privacy Notice: DRC respects your privacy. We use your contact information to fulfill your requests and service your account. Your information is located in a secure database in the U.S. and access is limited to authorized persons. You may contact DRC, 13490 Bass Lake Road, Maple Grove, MN 55311 or call 1.800.538.9547 to Opt Out, review your data or ask questions. For more information about Data Recognition Corporation’s Privacy Policy, visit our website at www.datarecognitioncorp.com/Pages/privacy.aspx. </t>
  </si>
  <si>
    <t>Please submit your orders to DRC Shelf Customer Service via phone, fax, email, or mail.</t>
  </si>
  <si>
    <t>PO Box 398, Hopkins, MN 55343-0398</t>
  </si>
  <si>
    <t>Billing Address:</t>
  </si>
  <si>
    <t>C6014200</t>
  </si>
  <si>
    <t>Qty</t>
  </si>
  <si>
    <t>Unit</t>
  </si>
  <si>
    <t>INCLUDED</t>
  </si>
  <si>
    <t>Call</t>
  </si>
  <si>
    <t xml:space="preserve">Home Report </t>
  </si>
  <si>
    <t>DO YOU PLAN TO ADMINISTER BOTH ONLINE &amp; PAPER ASSESSMENTS (DUAL-MODE)?</t>
  </si>
  <si>
    <t>YES/NO</t>
  </si>
  <si>
    <t>Interactive Reporting (Individual Profile Report, Assessment Summary District/School, Preliminary Group List Report)</t>
  </si>
  <si>
    <t>Click on Link Below to Complete Point of Contact Form.</t>
  </si>
  <si>
    <t>Click on Link Below to complete Hierarchy form.</t>
  </si>
  <si>
    <t>https://forms.gle/GgFTeNoa4JtwJRxE8</t>
  </si>
  <si>
    <t>InView Online Administrations (Levels 1-6)</t>
  </si>
  <si>
    <t>TerraNova NEXT Reporting with Lexiles</t>
  </si>
  <si>
    <t>TerraNova NEXT with Inview Reporting with Lexiles</t>
  </si>
  <si>
    <t>NOTE: All online products include access to Interactive Reporting. Paper reports can be ordered below.</t>
  </si>
  <si>
    <t>Inview Only</t>
  </si>
  <si>
    <t>C8960750</t>
  </si>
  <si>
    <t>C8960716</t>
  </si>
  <si>
    <t>PROFESSIONAL DEVELOPMENT</t>
  </si>
  <si>
    <t>Student Data File/Extract</t>
  </si>
  <si>
    <t>C8960793</t>
  </si>
  <si>
    <t>Self Stick Labels</t>
  </si>
  <si>
    <t>** Reminder: Mode of testing (online or paper) must be the same at student level.**</t>
  </si>
  <si>
    <t>ANCILLARY MATERIALS</t>
  </si>
  <si>
    <t>C1230000</t>
  </si>
  <si>
    <t>TerraNova NEXT Teacher's Guide (electronic secure form) Licensed Copies 1-10</t>
  </si>
  <si>
    <t>TerraNova NEXT Teacher's Guide (electronic secure form) Licensed Copies 11-20</t>
  </si>
  <si>
    <t>TerraNova NEXT Teacher's Guide (electronic secure form) Licensed Copies 21-50</t>
  </si>
  <si>
    <t>TerraNova NEXT Teacher's Guide (electronic secure form) Licensed Copies 51+</t>
  </si>
  <si>
    <t>Note: One licensed copy per person is needed</t>
  </si>
  <si>
    <t xml:space="preserve">These are one calendar-year subscription prices as subscription(s) expire at the end of the purchasing month of the following calendar year.
</t>
  </si>
  <si>
    <t>Please attach purchase order and any special billing forms. Applicable state and local taxes are prepaid and will be added to your invoice.  Prices effective through December 31, 2026.</t>
  </si>
  <si>
    <t>The minimum is 25 administrations.</t>
  </si>
  <si>
    <t>C1228000</t>
  </si>
  <si>
    <t>TerraNova 2024 Norms Book  - Fall (Electronic)</t>
  </si>
  <si>
    <t>C1228100</t>
  </si>
  <si>
    <t>TerraNova 2024 Norms Book  - Winter (Electronic)</t>
  </si>
  <si>
    <t>C1228200</t>
  </si>
  <si>
    <t>TerraNova 2024 Norms Book  - Spring (Electronic)</t>
  </si>
  <si>
    <t>2026 TerraNova NEXT Form 2/InView Online Order Form</t>
  </si>
  <si>
    <t>TERRANOVA NEXT FORM 2 &amp; INVIEW ONLINE ADMINISTRATIONS</t>
  </si>
  <si>
    <t>TerraNova NEXT is available in Levels 10-22 online.  InView is available in Levels 1-6 online.</t>
  </si>
  <si>
    <t>TERRANOVA NEXT FORM 2 &amp; INVIEW ONLINE ADMINISTRATIONS SCORING WITH LEXILES</t>
  </si>
  <si>
    <t>TERRANOVA NEXT FORM 2 &amp; INVIEW ONLINE REPORTING (OPTIONAL PAPER REPORTS)</t>
  </si>
  <si>
    <t>TerraNova NEXT Form 2 with Inview</t>
  </si>
  <si>
    <t>TerraNova NEXT Form 2 Web-based Training</t>
  </si>
  <si>
    <t>TerraNova NEXT Form 2 On-site Training</t>
  </si>
  <si>
    <t>C8738000</t>
  </si>
  <si>
    <t>C8738100</t>
  </si>
  <si>
    <t>C8860850</t>
  </si>
  <si>
    <t>C8860816</t>
  </si>
  <si>
    <t>C8860893</t>
  </si>
  <si>
    <t>C8860951</t>
  </si>
  <si>
    <t>C8860916</t>
  </si>
  <si>
    <t>C8860993</t>
  </si>
  <si>
    <t>C8860808</t>
  </si>
  <si>
    <t>C8860908</t>
  </si>
  <si>
    <t>TerraNova NEXT Form 2</t>
  </si>
  <si>
    <t>C6014600</t>
  </si>
  <si>
    <t>C6014700</t>
  </si>
  <si>
    <t xml:space="preserve">TerraNova NEXT Form 2 Online Administrations (Levels 10-22)  </t>
  </si>
  <si>
    <t>TerraNova NEXT Form 2 with InView Online Administrations (Levels 10-22 &amp; Levels 1-6)</t>
  </si>
  <si>
    <t>Point of Contact (POC) Request Form: TerraNova Online Assessments – Fill out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</si>
</sst>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0000"/>
    <numFmt numFmtId="166" formatCode="[&lt;=9999999]###\-####;\(###\)\ ###\-####"/>
    <numFmt numFmtId="167" formatCode="m/d/yy;@"/>
  </numFmts>
  <fonts count="19" x14ac:knownFonts="1">
    <font>
      <sz val="11"/>
      <color theme="1"/>
      <name val="Calibri"/>
      <family val="2"/>
      <scheme val="minor"/>
    </font>
    <font>
      <b/>
      <i/>
      <sz val="20"/>
      <color theme="1"/>
      <name val="Calibri"/>
      <family val="2"/>
      <scheme val="minor"/>
    </font>
    <font>
      <sz val="12"/>
      <color theme="1"/>
      <name val="Calibri"/>
      <family val="2"/>
      <scheme val="minor"/>
    </font>
    <font>
      <b/>
      <sz val="12"/>
      <color theme="1"/>
      <name val="Calibri"/>
      <family val="2"/>
      <scheme val="minor"/>
    </font>
    <font>
      <sz val="9"/>
      <color theme="1"/>
      <name val="Calibri"/>
      <family val="2"/>
      <scheme val="minor"/>
    </font>
    <font>
      <b/>
      <sz val="11"/>
      <color theme="1"/>
      <name val="Calibri"/>
      <family val="2"/>
      <scheme val="minor"/>
    </font>
    <font>
      <sz val="10"/>
      <name val="Arial"/>
      <family val="2"/>
    </font>
    <font>
      <b/>
      <sz val="14"/>
      <color theme="1"/>
      <name val="Calibri"/>
      <family val="2"/>
      <scheme val="minor"/>
    </font>
    <font>
      <sz val="14"/>
      <color theme="1"/>
      <name val="Calibri"/>
      <family val="2"/>
      <scheme val="minor"/>
    </font>
    <font>
      <b/>
      <sz val="16"/>
      <color theme="1"/>
      <name val="Calibri"/>
      <family val="2"/>
      <scheme val="minor"/>
    </font>
    <font>
      <sz val="7"/>
      <color theme="1"/>
      <name val="Calibri"/>
      <family val="2"/>
      <scheme val="minor"/>
    </font>
    <font>
      <sz val="8"/>
      <color rgb="FF000000"/>
      <name val="Segoe UI"/>
      <family val="2"/>
    </font>
    <font>
      <b/>
      <sz val="10"/>
      <color rgb="FFFF0000"/>
      <name val="Calibri"/>
      <family val="2"/>
      <scheme val="minor"/>
    </font>
    <font>
      <sz val="11"/>
      <color rgb="FFFF0000"/>
      <name val="Calibri"/>
      <family val="2"/>
      <scheme val="minor"/>
    </font>
    <font>
      <sz val="11"/>
      <color theme="1"/>
      <name val="Calibri"/>
      <family val="2"/>
      <scheme val="minor"/>
    </font>
    <font>
      <b/>
      <sz val="11"/>
      <color rgb="FFFF0000"/>
      <name val="Calibri"/>
      <family val="2"/>
      <scheme val="minor"/>
    </font>
    <font>
      <u/>
      <sz val="11"/>
      <color theme="10"/>
      <name val="Calibri"/>
      <family val="2"/>
      <scheme val="minor"/>
    </font>
    <font>
      <b/>
      <sz val="12"/>
      <color rgb="FFFF0000"/>
      <name val="Calibri"/>
      <family val="2"/>
      <scheme val="minor"/>
    </font>
    <font>
      <i/>
      <sz val="9"/>
      <name val="Calibri"/>
      <family val="2"/>
    </font>
  </fonts>
  <fills count="2">
    <fill>
      <patternFill patternType="none"/>
    </fill>
    <fill>
      <patternFill patternType="gray125"/>
    </fill>
  </fills>
  <borders count="16">
    <border>
      <left/>
      <right/>
      <top/>
      <bottom/>
      <diagonal/>
    </border>
    <border>
      <left/>
      <right/>
      <top/>
      <bottom style="dash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diagonal/>
    </border>
  </borders>
  <cellStyleXfs count="4">
    <xf numFmtId="0" fontId="0" fillId="0" borderId="0"/>
    <xf numFmtId="0" fontId="6" fillId="0" borderId="0"/>
    <xf numFmtId="44" fontId="14" fillId="0" borderId="0" applyFont="0" applyFill="0" applyBorder="0" applyAlignment="0" applyProtection="0"/>
    <xf numFmtId="0" fontId="16" fillId="0" borderId="0" applyNumberFormat="0" applyFill="0" applyBorder="0" applyAlignment="0" applyProtection="0"/>
  </cellStyleXfs>
  <cellXfs count="113">
    <xf numFmtId="0" fontId="0" fillId="0" borderId="0" xfId="0"/>
    <xf numFmtId="0" fontId="0" fillId="0" borderId="1" xfId="0" applyBorder="1"/>
    <xf numFmtId="0" fontId="5" fillId="0" borderId="0" xfId="0" applyFont="1"/>
    <xf numFmtId="0" fontId="0" fillId="0" borderId="0" xfId="0" applyAlignment="1">
      <alignment vertical="center"/>
    </xf>
    <xf numFmtId="0" fontId="0" fillId="0" borderId="14" xfId="0" applyBorder="1" applyAlignment="1">
      <alignment vertical="center"/>
    </xf>
    <xf numFmtId="4" fontId="0" fillId="0" borderId="14" xfId="0" applyNumberFormat="1" applyBorder="1" applyAlignment="1">
      <alignment vertical="center"/>
    </xf>
    <xf numFmtId="4" fontId="0" fillId="0" borderId="0" xfId="0" applyNumberForma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0" borderId="0" xfId="0" applyFont="1" applyAlignment="1">
      <alignment vertical="center"/>
    </xf>
    <xf numFmtId="164" fontId="0" fillId="0" borderId="0" xfId="0" applyNumberFormat="1" applyAlignment="1">
      <alignment vertical="center"/>
    </xf>
    <xf numFmtId="3" fontId="0" fillId="0" borderId="0" xfId="0" applyNumberFormat="1" applyAlignment="1" applyProtection="1">
      <alignment horizontal="center" shrinkToFit="1"/>
      <protection locked="0"/>
    </xf>
    <xf numFmtId="0" fontId="0" fillId="0" borderId="0" xfId="0" quotePrefix="1" applyAlignment="1">
      <alignment horizontal="center"/>
    </xf>
    <xf numFmtId="0" fontId="0" fillId="0" borderId="0" xfId="0" applyAlignment="1">
      <alignment horizontal="center"/>
    </xf>
    <xf numFmtId="164" fontId="0" fillId="0" borderId="0" xfId="0" applyNumberFormat="1" applyAlignment="1">
      <alignment horizontal="center"/>
    </xf>
    <xf numFmtId="164" fontId="0" fillId="0" borderId="0" xfId="0" quotePrefix="1" applyNumberFormat="1" applyAlignment="1">
      <alignment horizontal="center" shrinkToFit="1"/>
    </xf>
    <xf numFmtId="164" fontId="0" fillId="0" borderId="0" xfId="0" quotePrefix="1" applyNumberFormat="1" applyAlignment="1">
      <alignment horizontal="center"/>
    </xf>
    <xf numFmtId="44" fontId="0" fillId="0" borderId="0" xfId="2" applyFont="1"/>
    <xf numFmtId="0" fontId="0" fillId="0" borderId="0" xfId="0" applyProtection="1">
      <protection locked="0"/>
    </xf>
    <xf numFmtId="0" fontId="16" fillId="0" borderId="0" xfId="3"/>
    <xf numFmtId="0" fontId="0" fillId="0" borderId="0" xfId="0" quotePrefix="1" applyAlignment="1">
      <alignment horizontal="center" vertical="center"/>
    </xf>
    <xf numFmtId="164" fontId="0" fillId="0" borderId="0" xfId="0" quotePrefix="1" applyNumberFormat="1" applyAlignment="1">
      <alignment horizontal="right"/>
    </xf>
    <xf numFmtId="164" fontId="0" fillId="0" borderId="5" xfId="0" quotePrefix="1" applyNumberFormat="1" applyBorder="1" applyAlignment="1">
      <alignment horizontal="right"/>
    </xf>
    <xf numFmtId="0" fontId="3" fillId="0" borderId="2" xfId="0" applyFont="1" applyBorder="1" applyAlignment="1">
      <alignment horizontal="center" vertical="center"/>
    </xf>
    <xf numFmtId="3" fontId="0" fillId="0" borderId="3" xfId="0" applyNumberFormat="1" applyBorder="1" applyAlignment="1" applyProtection="1">
      <alignment horizontal="center" shrinkToFit="1"/>
      <protection locked="0"/>
    </xf>
    <xf numFmtId="0" fontId="0" fillId="0" borderId="3" xfId="0" quotePrefix="1" applyBorder="1" applyAlignment="1">
      <alignment horizontal="center" vertical="center"/>
    </xf>
    <xf numFmtId="0" fontId="0" fillId="0" borderId="3" xfId="0" applyBorder="1" applyAlignment="1">
      <alignment vertical="center"/>
    </xf>
    <xf numFmtId="0" fontId="0" fillId="0" borderId="3" xfId="0" applyBorder="1" applyAlignment="1">
      <alignment horizontal="center"/>
    </xf>
    <xf numFmtId="164" fontId="0" fillId="0" borderId="3" xfId="0" applyNumberFormat="1" applyBorder="1" applyAlignment="1">
      <alignment horizontal="center"/>
    </xf>
    <xf numFmtId="164" fontId="0" fillId="0" borderId="3" xfId="0" quotePrefix="1" applyNumberFormat="1" applyBorder="1" applyAlignment="1">
      <alignment horizontal="right"/>
    </xf>
    <xf numFmtId="0" fontId="0" fillId="0" borderId="3" xfId="0" applyBorder="1" applyAlignment="1" applyProtection="1">
      <alignment horizontal="center" vertical="center"/>
      <protection locked="0"/>
    </xf>
    <xf numFmtId="0" fontId="0" fillId="0" borderId="12" xfId="0" quotePrefix="1" applyBorder="1" applyAlignment="1">
      <alignment horizontal="center" vertical="center"/>
    </xf>
    <xf numFmtId="0" fontId="0" fillId="0" borderId="11" xfId="0" quotePrefix="1" applyBorder="1" applyAlignment="1">
      <alignment horizontal="center" vertical="center"/>
    </xf>
    <xf numFmtId="0" fontId="0" fillId="0" borderId="13" xfId="0" quotePrefix="1" applyBorder="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164" fontId="0" fillId="0" borderId="3" xfId="0" quotePrefix="1" applyNumberFormat="1" applyBorder="1" applyAlignment="1">
      <alignment horizontal="center" vertical="center"/>
    </xf>
    <xf numFmtId="164" fontId="0" fillId="0" borderId="12" xfId="0" applyNumberFormat="1" applyBorder="1" applyAlignment="1">
      <alignment horizontal="center"/>
    </xf>
    <xf numFmtId="164" fontId="0" fillId="0" borderId="11" xfId="0" applyNumberFormat="1" applyBorder="1" applyAlignment="1">
      <alignment horizontal="center"/>
    </xf>
    <xf numFmtId="164" fontId="0" fillId="0" borderId="13" xfId="0" applyNumberFormat="1" applyBorder="1" applyAlignment="1">
      <alignment horizontal="center"/>
    </xf>
    <xf numFmtId="164" fontId="0" fillId="0" borderId="12" xfId="0" quotePrefix="1" applyNumberFormat="1" applyBorder="1" applyAlignment="1">
      <alignment horizontal="right"/>
    </xf>
    <xf numFmtId="164" fontId="0" fillId="0" borderId="11" xfId="0" quotePrefix="1" applyNumberFormat="1" applyBorder="1" applyAlignment="1">
      <alignment horizontal="right"/>
    </xf>
    <xf numFmtId="164" fontId="0" fillId="0" borderId="13" xfId="0" quotePrefix="1" applyNumberFormat="1" applyBorder="1" applyAlignment="1">
      <alignment horizontal="right"/>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3" fillId="0" borderId="0" xfId="0" applyFont="1" applyAlignment="1">
      <alignment horizontal="center"/>
    </xf>
    <xf numFmtId="0" fontId="12" fillId="0" borderId="0" xfId="0" applyFont="1" applyAlignment="1">
      <alignment horizontal="center"/>
    </xf>
    <xf numFmtId="0" fontId="0" fillId="0" borderId="3" xfId="0" quotePrefix="1" applyBorder="1" applyAlignment="1">
      <alignment horizontal="center"/>
    </xf>
    <xf numFmtId="0" fontId="0" fillId="0" borderId="3" xfId="0" applyBorder="1"/>
    <xf numFmtId="164" fontId="0" fillId="0" borderId="3" xfId="0" quotePrefix="1" applyNumberFormat="1" applyBorder="1" applyAlignment="1">
      <alignment horizontal="right" shrinkToFit="1"/>
    </xf>
    <xf numFmtId="0" fontId="0" fillId="0" borderId="3" xfId="0" applyBorder="1" applyAlignment="1">
      <alignment wrapText="1"/>
    </xf>
    <xf numFmtId="0" fontId="5" fillId="0" borderId="3" xfId="0" applyFont="1" applyBorder="1"/>
    <xf numFmtId="164" fontId="13" fillId="0" borderId="3" xfId="0" applyNumberFormat="1" applyFont="1" applyBorder="1" applyAlignment="1">
      <alignment horizontal="center"/>
    </xf>
    <xf numFmtId="164" fontId="0" fillId="0" borderId="3" xfId="0" quotePrefix="1" applyNumberFormat="1" applyBorder="1" applyAlignment="1">
      <alignment horizontal="center"/>
    </xf>
    <xf numFmtId="3" fontId="0" fillId="0" borderId="12" xfId="0" applyNumberFormat="1" applyBorder="1" applyAlignment="1" applyProtection="1">
      <alignment horizontal="center" shrinkToFit="1"/>
      <protection locked="0"/>
    </xf>
    <xf numFmtId="3" fontId="0" fillId="0" borderId="11" xfId="0" applyNumberFormat="1" applyBorder="1" applyAlignment="1" applyProtection="1">
      <alignment horizontal="center" shrinkToFit="1"/>
      <protection locked="0"/>
    </xf>
    <xf numFmtId="3" fontId="0" fillId="0" borderId="13" xfId="0" applyNumberFormat="1" applyBorder="1" applyAlignment="1" applyProtection="1">
      <alignment horizontal="center" shrinkToFit="1"/>
      <protection locked="0"/>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8" fillId="0" borderId="0" xfId="0" applyFont="1" applyAlignment="1">
      <alignment horizontal="center" vertical="center"/>
    </xf>
    <xf numFmtId="0" fontId="10" fillId="0" borderId="15"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0" fillId="0" borderId="12" xfId="0" applyBorder="1" applyAlignment="1">
      <alignment horizontal="right"/>
    </xf>
    <xf numFmtId="0" fontId="0" fillId="0" borderId="11" xfId="0" applyBorder="1" applyAlignment="1">
      <alignment horizontal="right"/>
    </xf>
    <xf numFmtId="0" fontId="0" fillId="0" borderId="13" xfId="0" applyBorder="1" applyAlignment="1">
      <alignment horizontal="right"/>
    </xf>
    <xf numFmtId="0" fontId="9" fillId="0" borderId="12" xfId="0" applyFont="1" applyBorder="1" applyAlignment="1">
      <alignment horizontal="right" vertical="center"/>
    </xf>
    <xf numFmtId="0" fontId="9" fillId="0" borderId="11" xfId="0" applyFont="1" applyBorder="1" applyAlignment="1">
      <alignment horizontal="right" vertical="center"/>
    </xf>
    <xf numFmtId="0" fontId="9" fillId="0" borderId="13" xfId="0" applyFont="1" applyBorder="1" applyAlignment="1">
      <alignment horizontal="right" vertical="center"/>
    </xf>
    <xf numFmtId="164" fontId="5" fillId="0" borderId="12" xfId="0" quotePrefix="1" applyNumberFormat="1" applyFont="1" applyBorder="1" applyAlignment="1">
      <alignment horizontal="right" vertical="center"/>
    </xf>
    <xf numFmtId="164" fontId="5" fillId="0" borderId="11" xfId="0" quotePrefix="1" applyNumberFormat="1" applyFont="1" applyBorder="1" applyAlignment="1">
      <alignment horizontal="right" vertical="center"/>
    </xf>
    <xf numFmtId="164" fontId="5" fillId="0" borderId="13" xfId="0" quotePrefix="1" applyNumberFormat="1" applyFont="1" applyBorder="1" applyAlignment="1">
      <alignment horizontal="right" vertical="center"/>
    </xf>
    <xf numFmtId="0" fontId="7" fillId="0" borderId="0" xfId="0" applyFont="1" applyAlignment="1">
      <alignment horizontal="center" vertical="center"/>
    </xf>
    <xf numFmtId="0" fontId="0" fillId="0" borderId="0" xfId="0" applyAlignment="1">
      <alignment horizontal="center"/>
    </xf>
    <xf numFmtId="167" fontId="0" fillId="0" borderId="12" xfId="0" applyNumberFormat="1" applyBorder="1" applyAlignment="1" applyProtection="1">
      <alignment horizontal="center"/>
      <protection locked="0"/>
    </xf>
    <xf numFmtId="167" fontId="0" fillId="0" borderId="11" xfId="0" applyNumberFormat="1" applyBorder="1" applyAlignment="1" applyProtection="1">
      <alignment horizontal="center"/>
      <protection locked="0"/>
    </xf>
    <xf numFmtId="167" fontId="0" fillId="0" borderId="13" xfId="0" applyNumberFormat="1" applyBorder="1" applyAlignment="1" applyProtection="1">
      <alignment horizontal="center"/>
      <protection locked="0"/>
    </xf>
    <xf numFmtId="0" fontId="3" fillId="0" borderId="0" xfId="0" applyFont="1" applyAlignment="1">
      <alignment horizontal="center" wrapText="1"/>
    </xf>
    <xf numFmtId="0" fontId="12" fillId="0" borderId="0" xfId="0" applyFont="1" applyAlignment="1">
      <alignment horizontal="center" wrapText="1"/>
    </xf>
    <xf numFmtId="0" fontId="4" fillId="0" borderId="0" xfId="0" applyFont="1" applyAlignment="1">
      <alignment horizontal="center"/>
    </xf>
    <xf numFmtId="0" fontId="5" fillId="0" borderId="3" xfId="0" applyFont="1" applyBorder="1" applyAlignment="1">
      <alignment horizontal="center"/>
    </xf>
    <xf numFmtId="0" fontId="15" fillId="0" borderId="15" xfId="0" applyFont="1" applyBorder="1" applyAlignment="1">
      <alignment horizontal="left"/>
    </xf>
    <xf numFmtId="0" fontId="0" fillId="0" borderId="12" xfId="0" applyBorder="1" applyProtection="1">
      <protection locked="0"/>
    </xf>
    <xf numFmtId="0" fontId="0" fillId="0" borderId="13" xfId="0" applyBorder="1"/>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0" fillId="0" borderId="0" xfId="0" applyAlignment="1">
      <alignment vertical="center"/>
    </xf>
    <xf numFmtId="0" fontId="0" fillId="0" borderId="2" xfId="0" applyBorder="1" applyAlignment="1" applyProtection="1">
      <alignment horizontal="left" vertical="center"/>
      <protection locked="0"/>
    </xf>
    <xf numFmtId="0" fontId="0" fillId="0" borderId="2" xfId="0" applyBorder="1" applyAlignment="1" applyProtection="1">
      <alignment horizontal="left" vertical="center"/>
      <protection locked="0" hidden="1"/>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3" xfId="0" applyBorder="1" applyAlignment="1" applyProtection="1">
      <alignment horizontal="center"/>
      <protection locked="0"/>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0" xfId="0" applyFont="1"/>
    <xf numFmtId="0" fontId="0" fillId="0" borderId="0" xfId="0" applyAlignment="1" applyProtection="1">
      <alignment horizontal="right" vertical="center"/>
      <protection hidden="1"/>
    </xf>
    <xf numFmtId="165" fontId="0" fillId="0" borderId="2" xfId="0" applyNumberFormat="1" applyBorder="1" applyAlignment="1" applyProtection="1">
      <alignment horizontal="center" vertical="center"/>
      <protection locked="0" hidden="1"/>
    </xf>
    <xf numFmtId="0" fontId="0" fillId="0" borderId="2" xfId="0" applyBorder="1" applyAlignment="1" applyProtection="1">
      <alignment horizontal="center" vertical="center"/>
      <protection locked="0"/>
    </xf>
    <xf numFmtId="0" fontId="0" fillId="0" borderId="0" xfId="0" applyAlignment="1">
      <alignment horizontal="right" vertical="center"/>
    </xf>
    <xf numFmtId="166" fontId="0" fillId="0" borderId="2" xfId="0" applyNumberFormat="1" applyBorder="1" applyAlignment="1" applyProtection="1">
      <alignment horizontal="left" vertical="center"/>
      <protection locked="0"/>
    </xf>
    <xf numFmtId="166" fontId="0" fillId="0" borderId="2" xfId="0" applyNumberFormat="1" applyBorder="1" applyAlignment="1" applyProtection="1">
      <alignment horizontal="left" vertical="center"/>
      <protection locked="0" hidden="1"/>
    </xf>
    <xf numFmtId="165"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hidden="1"/>
    </xf>
    <xf numFmtId="0" fontId="3" fillId="0" borderId="0" xfId="0" applyFont="1" applyAlignment="1">
      <alignment horizontal="center" vertical="center"/>
    </xf>
  </cellXfs>
  <cellStyles count="4">
    <cellStyle name="Currency" xfId="2" builtinId="4"/>
    <cellStyle name="Hyperlink" xfId="3" builtinId="8"/>
    <cellStyle name="Normal" xfId="0" builtinId="0"/>
    <cellStyle name="Normal 2" xfId="1" xr:uid="{00000000-0005-0000-0000-000001000000}"/>
  </cellStyles>
  <dxfs count="4">
    <dxf>
      <font>
        <color theme="0"/>
      </font>
    </dxf>
    <dxf>
      <font>
        <color theme="0"/>
      </font>
    </dxf>
    <dxf>
      <font>
        <color theme="0"/>
      </font>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J$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51759</xdr:colOff>
      <xdr:row>74</xdr:row>
      <xdr:rowOff>25878</xdr:rowOff>
    </xdr:from>
    <xdr:to>
      <xdr:col>7</xdr:col>
      <xdr:colOff>15758</xdr:colOff>
      <xdr:row>76</xdr:row>
      <xdr:rowOff>111222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4" t="18278" r="10672" b="17748"/>
        <a:stretch/>
      </xdr:blipFill>
      <xdr:spPr>
        <a:xfrm>
          <a:off x="166059" y="9169878"/>
          <a:ext cx="724094" cy="466344"/>
        </a:xfrm>
        <a:prstGeom prst="rect">
          <a:avLst/>
        </a:prstGeom>
      </xdr:spPr>
    </xdr:pic>
    <xdr:clientData/>
  </xdr:twoCellAnchor>
  <xdr:twoCellAnchor>
    <xdr:from>
      <xdr:col>56</xdr:col>
      <xdr:colOff>38100</xdr:colOff>
      <xdr:row>3</xdr:row>
      <xdr:rowOff>76199</xdr:rowOff>
    </xdr:from>
    <xdr:to>
      <xdr:col>56</xdr:col>
      <xdr:colOff>83819</xdr:colOff>
      <xdr:row>3</xdr:row>
      <xdr:rowOff>121918</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8391525" y="933449"/>
          <a:ext cx="45719"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40</xdr:col>
          <xdr:colOff>83820</xdr:colOff>
          <xdr:row>5</xdr:row>
          <xdr:rowOff>45720</xdr:rowOff>
        </xdr:from>
        <xdr:to>
          <xdr:col>49</xdr:col>
          <xdr:colOff>121920</xdr:colOff>
          <xdr:row>6</xdr:row>
          <xdr:rowOff>99060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Same as Ship to</a:t>
              </a:r>
            </a:p>
          </xdr:txBody>
        </xdr:sp>
        <xdr:clientData/>
      </xdr:twoCellAnchor>
    </mc:Choice>
    <mc:Fallback/>
  </mc:AlternateContent>
  <xdr:twoCellAnchor editAs="oneCell">
    <xdr:from>
      <xdr:col>1</xdr:col>
      <xdr:colOff>0</xdr:colOff>
      <xdr:row>0</xdr:row>
      <xdr:rowOff>91440</xdr:rowOff>
    </xdr:from>
    <xdr:to>
      <xdr:col>9</xdr:col>
      <xdr:colOff>38100</xdr:colOff>
      <xdr:row>4</xdr:row>
      <xdr:rowOff>167640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44780" y="91440"/>
          <a:ext cx="1097280" cy="10972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2023%20TN%20NEXT%20OF%20SPRING%202023%20PILOT%20WITH%20ENROLLMENTS%20FINAL.xlsx" TargetMode="External"/><Relationship Id="rId2" Type="http://schemas.openxmlformats.org/officeDocument/2006/relationships/externalLinkPath" Target="file:///T:\21%20-%20Shelf\Billing%20Docs\ORDER%20FORMS\CATALOG\2023\2023%20TN%20NEXT%20OF%20SPRING%202023%20PILOT%20WITH%20ENROLLMENTS%20FINAL.xlsx" TargetMode="External"/><Relationship Id="rId1" Type="http://schemas.openxmlformats.org/officeDocument/2006/relationships/externalLinkPath" Target="/21%20-%20Shelf/Billing%20Docs/ORDER%20FORMS/CATALOG/2023/2023%20TN%20NEXT%20OF%20SPRING%202023%20PILOT%20WITH%20ENROLLMENTS%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pwfs01.datarecognitioncorp.com\home$\jallen1\My%20Documents\SCORING\2019%20TerraNova%20Scoring%20Form%20%20Quotation%201-3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rder Form"/>
      <sheetName val="Point of Contact"/>
      <sheetName val="Hierarchy"/>
      <sheetName val="Shipping"/>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ing Order Input Form"/>
      <sheetName val="Pre-Coding Quote"/>
      <sheetName val="Scoring &amp; Reporting Quote"/>
      <sheetName val="Scoring Pricing"/>
      <sheetName val="Master Test Grid"/>
      <sheetName val="Format Formula Sheet"/>
      <sheetName val="Quote - OLD"/>
      <sheetName val="Drop Down "/>
      <sheetName val="Drop Down2"/>
      <sheetName val="Info Dump"/>
      <sheetName val="Shipping"/>
      <sheetName val="Sheet1"/>
      <sheetName val="2019 TerraNova Scoring Form  Qu"/>
    </sheetNames>
    <sheetDataSet>
      <sheetData sheetId="0"/>
      <sheetData sheetId="1"/>
      <sheetData sheetId="2"/>
      <sheetData sheetId="3"/>
      <sheetData sheetId="4"/>
      <sheetData sheetId="5"/>
      <sheetData sheetId="6"/>
      <sheetData sheetId="7">
        <row r="1">
          <cell r="D1" t="str">
            <v>K</v>
          </cell>
        </row>
        <row r="2">
          <cell r="D2">
            <v>1</v>
          </cell>
        </row>
        <row r="3">
          <cell r="D3">
            <v>2</v>
          </cell>
        </row>
        <row r="4">
          <cell r="D4">
            <v>3</v>
          </cell>
        </row>
        <row r="5">
          <cell r="D5">
            <v>4</v>
          </cell>
        </row>
        <row r="6">
          <cell r="D6">
            <v>5</v>
          </cell>
        </row>
        <row r="7">
          <cell r="D7">
            <v>6</v>
          </cell>
        </row>
        <row r="8">
          <cell r="D8">
            <v>7</v>
          </cell>
        </row>
        <row r="9">
          <cell r="D9">
            <v>8</v>
          </cell>
        </row>
        <row r="10">
          <cell r="D10">
            <v>9</v>
          </cell>
        </row>
        <row r="11">
          <cell r="D11">
            <v>10</v>
          </cell>
        </row>
        <row r="12">
          <cell r="D12">
            <v>11</v>
          </cell>
        </row>
        <row r="13">
          <cell r="D13">
            <v>12</v>
          </cell>
        </row>
      </sheetData>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am12.safelinks.protection.outlook.com/?url=https%3A%2F%2Fforms.office.com%2Fr%2FsQLNpM4W9D&amp;data=05%7C02%7CJAllen1%40DataRecognitionCorp.com%7C9778537ef6c741740fee08deeda0c7f2%7C622c704018fe4aa2846f85b2603e67cc%7C0%7C0%7C639209471964907212%7CUnknown%7CTWFpbGZsb3d8eyJFbXB0eU1hcGkiOnRydWUsIlYiOiIwLjAuMDAwMCIsIlAiOiJXaW4zMiIsIkFOIjoiTWFpbCIsIldUIjoyfQ%3D%3D%7C0%7C%7C%7C&amp;sdata=sCAmUVxadX5NM%2B0Gt4O8fb7%2B5CODIzi%2Fv4VRDZjyBQE%3D&amp;reserved=0"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orms.gle/GgFTeNoa4JtwJRxE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B4AC-4C61-40A0-A0EB-335DC2EC17CD}">
  <sheetPr>
    <pageSetUpPr fitToPage="1"/>
  </sheetPr>
  <dimension ref="A1:BJ75"/>
  <sheetViews>
    <sheetView showGridLines="0" tabSelected="1" zoomScaleNormal="100" workbookViewId="0">
      <selection activeCell="BO27" sqref="BO27"/>
    </sheetView>
  </sheetViews>
  <sheetFormatPr defaultColWidth="2.109375" defaultRowHeight="14.4" x14ac:dyDescent="0.3"/>
  <cols>
    <col min="5" max="5" width="0.6640625" customWidth="1"/>
    <col min="10" max="10" width="1.33203125" customWidth="1"/>
    <col min="15" max="15" width="2.33203125" customWidth="1"/>
    <col min="40" max="41" width="6.109375" customWidth="1"/>
    <col min="50" max="50" width="2.109375" customWidth="1"/>
    <col min="52" max="52" width="3.109375" customWidth="1"/>
    <col min="62" max="62" width="1.5546875" customWidth="1"/>
  </cols>
  <sheetData>
    <row r="1" spans="2:62" x14ac:dyDescent="0.3">
      <c r="S1" s="101" t="s">
        <v>68</v>
      </c>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row>
    <row r="2" spans="2:62" ht="25.8" x14ac:dyDescent="0.3">
      <c r="P2" s="10"/>
      <c r="Q2" s="10"/>
      <c r="R2" s="10"/>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
    </row>
    <row r="3" spans="2:62" ht="25.8" x14ac:dyDescent="0.3">
      <c r="O3" s="10"/>
      <c r="P3" s="10"/>
      <c r="Q3" s="10"/>
      <c r="R3" s="10"/>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
    </row>
    <row r="4" spans="2:62" x14ac:dyDescent="0.3">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row>
    <row r="5" spans="2:62" ht="19.8" customHeight="1" x14ac:dyDescent="0.3">
      <c r="B5" s="1"/>
      <c r="C5" s="1"/>
      <c r="D5" s="1"/>
      <c r="E5" s="1"/>
      <c r="F5" s="1"/>
      <c r="G5" s="1"/>
      <c r="H5" s="1"/>
      <c r="I5" s="1"/>
      <c r="J5" s="1"/>
      <c r="K5" s="1"/>
      <c r="L5" s="1"/>
      <c r="M5" s="1"/>
      <c r="N5" s="1"/>
      <c r="O5" s="1"/>
      <c r="P5" s="1"/>
      <c r="Q5" s="1"/>
      <c r="R5" s="1"/>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row>
    <row r="7" spans="2:62" ht="15.6" x14ac:dyDescent="0.3">
      <c r="B7" s="103" t="s">
        <v>9</v>
      </c>
      <c r="C7" s="103"/>
      <c r="D7" s="103"/>
      <c r="E7" s="103"/>
      <c r="F7" s="103"/>
      <c r="G7" s="103"/>
      <c r="H7" s="103"/>
      <c r="I7" s="103"/>
      <c r="J7" s="103"/>
      <c r="K7" s="103"/>
      <c r="L7" s="103"/>
      <c r="AE7" s="103" t="s">
        <v>10</v>
      </c>
      <c r="AF7" s="103"/>
      <c r="AG7" s="103"/>
      <c r="AH7" s="103"/>
      <c r="AI7" s="103"/>
      <c r="AJ7" s="103"/>
      <c r="AK7" s="103"/>
      <c r="AL7" s="103"/>
      <c r="AM7" s="103"/>
      <c r="AN7" s="103"/>
      <c r="AO7" s="103"/>
      <c r="AP7" s="3"/>
      <c r="AQ7" s="3"/>
      <c r="AR7" s="3"/>
      <c r="AS7" s="3"/>
      <c r="AT7" s="3"/>
      <c r="AU7" s="3"/>
      <c r="AV7" s="3"/>
      <c r="AW7" s="3"/>
      <c r="AX7" s="3"/>
      <c r="AY7" s="3"/>
      <c r="AZ7" s="11"/>
      <c r="BA7" s="3"/>
      <c r="BB7" s="3"/>
      <c r="BC7" s="3"/>
      <c r="BD7" s="3"/>
      <c r="BE7" s="3"/>
      <c r="BF7" s="3"/>
      <c r="BG7" s="3"/>
    </row>
    <row r="8" spans="2:62" x14ac:dyDescent="0.3">
      <c r="B8" s="95" t="s">
        <v>0</v>
      </c>
      <c r="C8" s="95"/>
      <c r="D8" s="95"/>
      <c r="E8" s="95"/>
      <c r="F8" s="95"/>
      <c r="G8" s="95"/>
      <c r="H8" s="95"/>
      <c r="I8" s="95"/>
      <c r="J8" s="95"/>
      <c r="K8" s="95"/>
      <c r="L8" s="95"/>
      <c r="M8" s="96"/>
      <c r="N8" s="96"/>
      <c r="O8" s="96"/>
      <c r="P8" s="96"/>
      <c r="Q8" s="96"/>
      <c r="R8" s="96"/>
      <c r="S8" s="96"/>
      <c r="T8" s="96"/>
      <c r="U8" s="96"/>
      <c r="V8" s="96"/>
      <c r="W8" s="96"/>
      <c r="X8" s="96"/>
      <c r="Y8" s="96"/>
      <c r="Z8" s="96"/>
      <c r="AA8" s="96"/>
      <c r="AB8" s="96"/>
      <c r="AC8" s="96"/>
      <c r="AD8" s="3"/>
      <c r="AE8" s="95" t="s">
        <v>0</v>
      </c>
      <c r="AF8" s="95"/>
      <c r="AG8" s="95"/>
      <c r="AH8" s="95"/>
      <c r="AI8" s="95"/>
      <c r="AJ8" s="95"/>
      <c r="AK8" s="95"/>
      <c r="AL8" s="95"/>
      <c r="AM8" s="95"/>
      <c r="AN8" s="95"/>
      <c r="AO8" s="95"/>
      <c r="AP8" s="97" t="str">
        <f>IF(BJ8=FALSE,"",M8)</f>
        <v/>
      </c>
      <c r="AQ8" s="97"/>
      <c r="AR8" s="97"/>
      <c r="AS8" s="97"/>
      <c r="AT8" s="97"/>
      <c r="AU8" s="97"/>
      <c r="AV8" s="97"/>
      <c r="AW8" s="97"/>
      <c r="AX8" s="97"/>
      <c r="AY8" s="97"/>
      <c r="AZ8" s="97"/>
      <c r="BA8" s="97"/>
      <c r="BB8" s="97"/>
      <c r="BC8" s="97"/>
      <c r="BD8" s="97"/>
      <c r="BE8" s="97"/>
      <c r="BF8" s="97"/>
      <c r="BG8" s="3"/>
      <c r="BJ8" s="19" t="b">
        <v>0</v>
      </c>
    </row>
    <row r="9" spans="2:62" x14ac:dyDescent="0.3">
      <c r="B9" s="95" t="s">
        <v>1</v>
      </c>
      <c r="C9" s="95"/>
      <c r="D9" s="95"/>
      <c r="E9" s="95"/>
      <c r="F9" s="95"/>
      <c r="G9" s="95"/>
      <c r="H9" s="95"/>
      <c r="I9" s="95"/>
      <c r="J9" s="95"/>
      <c r="K9" s="95"/>
      <c r="L9" s="95"/>
      <c r="M9" s="96"/>
      <c r="N9" s="96"/>
      <c r="O9" s="96"/>
      <c r="P9" s="96"/>
      <c r="Q9" s="96"/>
      <c r="R9" s="96"/>
      <c r="S9" s="96"/>
      <c r="T9" s="96"/>
      <c r="U9" s="96"/>
      <c r="V9" s="96"/>
      <c r="W9" s="96"/>
      <c r="X9" s="96"/>
      <c r="Y9" s="96"/>
      <c r="Z9" s="96"/>
      <c r="AA9" s="96"/>
      <c r="AB9" s="96"/>
      <c r="AC9" s="96"/>
      <c r="AD9" s="3"/>
      <c r="AE9" s="95" t="s">
        <v>1</v>
      </c>
      <c r="AF9" s="95"/>
      <c r="AG9" s="95"/>
      <c r="AH9" s="95"/>
      <c r="AI9" s="95"/>
      <c r="AJ9" s="95"/>
      <c r="AK9" s="95"/>
      <c r="AL9" s="95"/>
      <c r="AM9" s="95"/>
      <c r="AN9" s="95"/>
      <c r="AO9" s="95"/>
      <c r="AP9" s="97" t="str">
        <f>IF(BJ8=FALSE,"",M9)</f>
        <v/>
      </c>
      <c r="AQ9" s="97"/>
      <c r="AR9" s="97"/>
      <c r="AS9" s="97"/>
      <c r="AT9" s="97"/>
      <c r="AU9" s="97"/>
      <c r="AV9" s="97"/>
      <c r="AW9" s="97"/>
      <c r="AX9" s="97"/>
      <c r="AY9" s="97"/>
      <c r="AZ9" s="97"/>
      <c r="BA9" s="97"/>
      <c r="BB9" s="97"/>
      <c r="BC9" s="97"/>
      <c r="BD9" s="97"/>
      <c r="BE9" s="97"/>
      <c r="BF9" s="97"/>
      <c r="BG9" s="3"/>
    </row>
    <row r="10" spans="2:62" x14ac:dyDescent="0.3">
      <c r="B10" s="95" t="s">
        <v>8</v>
      </c>
      <c r="C10" s="95"/>
      <c r="D10" s="95"/>
      <c r="E10" s="95"/>
      <c r="F10" s="95"/>
      <c r="G10" s="95"/>
      <c r="H10" s="95"/>
      <c r="I10" s="95"/>
      <c r="J10" s="95"/>
      <c r="K10" s="95"/>
      <c r="L10" s="95"/>
      <c r="M10" s="96"/>
      <c r="N10" s="96"/>
      <c r="O10" s="96"/>
      <c r="P10" s="96"/>
      <c r="Q10" s="96"/>
      <c r="R10" s="96"/>
      <c r="S10" s="96"/>
      <c r="T10" s="96"/>
      <c r="U10" s="96"/>
      <c r="V10" s="96"/>
      <c r="W10" s="96"/>
      <c r="X10" s="96"/>
      <c r="Y10" s="96"/>
      <c r="Z10" s="96"/>
      <c r="AA10" s="96"/>
      <c r="AB10" s="96"/>
      <c r="AC10" s="96"/>
      <c r="AD10" s="3"/>
      <c r="AE10" s="95" t="s">
        <v>27</v>
      </c>
      <c r="AF10" s="95"/>
      <c r="AG10" s="95"/>
      <c r="AH10" s="95"/>
      <c r="AI10" s="95"/>
      <c r="AJ10" s="95"/>
      <c r="AK10" s="95"/>
      <c r="AL10" s="95"/>
      <c r="AM10" s="95"/>
      <c r="AN10" s="95"/>
      <c r="AO10" s="95"/>
      <c r="AP10" s="97" t="str">
        <f>IF(BJ8=FALSE,"",M10)</f>
        <v/>
      </c>
      <c r="AQ10" s="97"/>
      <c r="AR10" s="97"/>
      <c r="AS10" s="97"/>
      <c r="AT10" s="97"/>
      <c r="AU10" s="97"/>
      <c r="AV10" s="97"/>
      <c r="AW10" s="97"/>
      <c r="AX10" s="97"/>
      <c r="AY10" s="97"/>
      <c r="AZ10" s="97"/>
      <c r="BA10" s="97"/>
      <c r="BB10" s="97"/>
      <c r="BC10" s="97"/>
      <c r="BD10" s="97"/>
      <c r="BE10" s="97"/>
      <c r="BF10" s="97"/>
      <c r="BG10" s="3"/>
    </row>
    <row r="11" spans="2:62" x14ac:dyDescent="0.3">
      <c r="B11" s="95" t="s">
        <v>4</v>
      </c>
      <c r="C11" s="95"/>
      <c r="D11" s="95"/>
      <c r="E11" s="95"/>
      <c r="F11" s="95"/>
      <c r="G11" s="95"/>
      <c r="H11" s="95"/>
      <c r="I11" s="95"/>
      <c r="J11" s="95"/>
      <c r="K11" s="95"/>
      <c r="L11" s="95"/>
      <c r="M11" s="96"/>
      <c r="N11" s="96"/>
      <c r="O11" s="96"/>
      <c r="P11" s="96"/>
      <c r="Q11" s="96"/>
      <c r="R11" s="96"/>
      <c r="S11" s="96"/>
      <c r="T11" s="96"/>
      <c r="U11" s="96"/>
      <c r="V11" s="96"/>
      <c r="W11" s="96"/>
      <c r="X11" s="96"/>
      <c r="Y11" s="96"/>
      <c r="Z11" s="96"/>
      <c r="AA11" s="96"/>
      <c r="AB11" s="96"/>
      <c r="AC11" s="96"/>
      <c r="AD11" s="3"/>
      <c r="AE11" s="95" t="s">
        <v>4</v>
      </c>
      <c r="AF11" s="95"/>
      <c r="AG11" s="95"/>
      <c r="AH11" s="95"/>
      <c r="AI11" s="95"/>
      <c r="AJ11" s="95"/>
      <c r="AK11" s="95"/>
      <c r="AL11" s="95"/>
      <c r="AM11" s="95"/>
      <c r="AN11" s="95"/>
      <c r="AO11" s="95"/>
      <c r="AP11" s="97" t="str">
        <f>IF(BJ8=FALSE,"",M11)</f>
        <v/>
      </c>
      <c r="AQ11" s="97"/>
      <c r="AR11" s="97"/>
      <c r="AS11" s="97"/>
      <c r="AT11" s="97"/>
      <c r="AU11" s="97"/>
      <c r="AV11" s="97"/>
      <c r="AW11" s="97"/>
      <c r="AX11" s="97"/>
      <c r="AY11" s="97"/>
      <c r="AZ11" s="97"/>
      <c r="BA11" s="97"/>
      <c r="BB11" s="97"/>
      <c r="BC11" s="97"/>
      <c r="BD11" s="97"/>
      <c r="BE11" s="97"/>
      <c r="BF11" s="97"/>
      <c r="BG11" s="3"/>
    </row>
    <row r="12" spans="2:62" x14ac:dyDescent="0.3">
      <c r="B12" s="95" t="s">
        <v>5</v>
      </c>
      <c r="C12" s="95"/>
      <c r="D12" s="95"/>
      <c r="E12" s="95"/>
      <c r="F12" s="95"/>
      <c r="G12" s="95"/>
      <c r="H12" s="95"/>
      <c r="I12" s="95"/>
      <c r="J12" s="95"/>
      <c r="K12" s="95"/>
      <c r="L12" s="95"/>
      <c r="M12" s="106"/>
      <c r="N12" s="106"/>
      <c r="O12" s="106"/>
      <c r="P12" s="106"/>
      <c r="Q12" s="107" t="s">
        <v>6</v>
      </c>
      <c r="R12" s="107"/>
      <c r="S12" s="107"/>
      <c r="T12" s="107"/>
      <c r="U12" s="107"/>
      <c r="V12" s="107"/>
      <c r="W12" s="110"/>
      <c r="X12" s="110"/>
      <c r="Y12" s="110"/>
      <c r="Z12" s="110"/>
      <c r="AA12" s="110"/>
      <c r="AB12" s="110"/>
      <c r="AC12" s="110"/>
      <c r="AD12" s="3"/>
      <c r="AE12" s="95" t="s">
        <v>5</v>
      </c>
      <c r="AF12" s="95"/>
      <c r="AG12" s="95"/>
      <c r="AH12" s="95"/>
      <c r="AI12" s="95"/>
      <c r="AJ12" s="95"/>
      <c r="AK12" s="95"/>
      <c r="AL12" s="95"/>
      <c r="AM12" s="95"/>
      <c r="AN12" s="95"/>
      <c r="AO12" s="95"/>
      <c r="AP12" s="111" t="str">
        <f>IF(BJ8=FALSE,"",M12)</f>
        <v/>
      </c>
      <c r="AQ12" s="111"/>
      <c r="AR12" s="111"/>
      <c r="AS12" s="111"/>
      <c r="AT12" s="104" t="s">
        <v>6</v>
      </c>
      <c r="AU12" s="104"/>
      <c r="AV12" s="104"/>
      <c r="AW12" s="104"/>
      <c r="AX12" s="104"/>
      <c r="AY12" s="104"/>
      <c r="AZ12" s="105" t="str">
        <f>IF(BJ8=FALSE,"",W12)</f>
        <v/>
      </c>
      <c r="BA12" s="105"/>
      <c r="BB12" s="105"/>
      <c r="BC12" s="105"/>
      <c r="BD12" s="105"/>
      <c r="BE12" s="105"/>
      <c r="BF12" s="105"/>
      <c r="BG12" s="3"/>
    </row>
    <row r="13" spans="2:62" x14ac:dyDescent="0.3">
      <c r="B13" s="95" t="s">
        <v>2</v>
      </c>
      <c r="C13" s="95"/>
      <c r="D13" s="95"/>
      <c r="E13" s="95"/>
      <c r="F13" s="95"/>
      <c r="G13" s="95"/>
      <c r="H13" s="95"/>
      <c r="I13" s="95"/>
      <c r="J13" s="95"/>
      <c r="K13" s="95"/>
      <c r="L13" s="95"/>
      <c r="M13" s="108"/>
      <c r="N13" s="108"/>
      <c r="O13" s="108"/>
      <c r="P13" s="108"/>
      <c r="Q13" s="108"/>
      <c r="R13" s="108"/>
      <c r="S13" s="108"/>
      <c r="T13" s="108"/>
      <c r="U13" s="108"/>
      <c r="V13" s="108"/>
      <c r="W13" s="108"/>
      <c r="X13" s="108"/>
      <c r="Y13" s="108"/>
      <c r="Z13" s="108"/>
      <c r="AA13" s="108"/>
      <c r="AB13" s="108"/>
      <c r="AC13" s="108"/>
      <c r="AD13" s="3"/>
      <c r="AE13" s="95" t="s">
        <v>2</v>
      </c>
      <c r="AF13" s="95"/>
      <c r="AG13" s="95"/>
      <c r="AH13" s="95"/>
      <c r="AI13" s="95"/>
      <c r="AJ13" s="95"/>
      <c r="AK13" s="95"/>
      <c r="AL13" s="95"/>
      <c r="AM13" s="95"/>
      <c r="AN13" s="95"/>
      <c r="AO13" s="95"/>
      <c r="AP13" s="109" t="str">
        <f>IF(BJ8=FALSE,"",M13)</f>
        <v/>
      </c>
      <c r="AQ13" s="109"/>
      <c r="AR13" s="109"/>
      <c r="AS13" s="109"/>
      <c r="AT13" s="109"/>
      <c r="AU13" s="109"/>
      <c r="AV13" s="109"/>
      <c r="AW13" s="109"/>
      <c r="AX13" s="109"/>
      <c r="AY13" s="109"/>
      <c r="AZ13" s="109"/>
      <c r="BA13" s="109"/>
      <c r="BB13" s="109"/>
      <c r="BC13" s="109"/>
      <c r="BD13" s="109"/>
      <c r="BE13" s="109"/>
      <c r="BF13" s="109"/>
      <c r="BG13" s="3"/>
    </row>
    <row r="14" spans="2:62" x14ac:dyDescent="0.3">
      <c r="B14" s="95" t="s">
        <v>7</v>
      </c>
      <c r="C14" s="95"/>
      <c r="D14" s="95"/>
      <c r="E14" s="95"/>
      <c r="F14" s="95"/>
      <c r="G14" s="95"/>
      <c r="H14" s="95"/>
      <c r="I14" s="95"/>
      <c r="J14" s="95"/>
      <c r="K14" s="95"/>
      <c r="L14" s="95"/>
      <c r="M14" s="96"/>
      <c r="N14" s="96"/>
      <c r="O14" s="96"/>
      <c r="P14" s="96"/>
      <c r="Q14" s="96"/>
      <c r="R14" s="96"/>
      <c r="S14" s="96"/>
      <c r="T14" s="96"/>
      <c r="U14" s="96"/>
      <c r="V14" s="96"/>
      <c r="W14" s="96"/>
      <c r="X14" s="96"/>
      <c r="Y14" s="96"/>
      <c r="Z14" s="96"/>
      <c r="AA14" s="96"/>
      <c r="AB14" s="96"/>
      <c r="AC14" s="96"/>
      <c r="AD14" s="3"/>
      <c r="AE14" s="95" t="s">
        <v>3</v>
      </c>
      <c r="AF14" s="95"/>
      <c r="AG14" s="95"/>
      <c r="AH14" s="95"/>
      <c r="AI14" s="95"/>
      <c r="AJ14" s="95"/>
      <c r="AK14" s="95"/>
      <c r="AL14" s="95"/>
      <c r="AM14" s="95"/>
      <c r="AN14" s="95"/>
      <c r="AO14" s="95"/>
      <c r="AP14" s="97" t="str">
        <f>IF(BJ8=FALSE,"",M14)</f>
        <v/>
      </c>
      <c r="AQ14" s="97"/>
      <c r="AR14" s="97"/>
      <c r="AS14" s="97"/>
      <c r="AT14" s="97"/>
      <c r="AU14" s="97"/>
      <c r="AV14" s="97"/>
      <c r="AW14" s="97"/>
      <c r="AX14" s="97"/>
      <c r="AY14" s="97"/>
      <c r="AZ14" s="97"/>
      <c r="BA14" s="97"/>
      <c r="BB14" s="97"/>
      <c r="BC14" s="97"/>
      <c r="BD14" s="97"/>
      <c r="BE14" s="97"/>
      <c r="BF14" s="97"/>
      <c r="BG14" s="3"/>
    </row>
    <row r="15" spans="2:62" x14ac:dyDescent="0.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row>
    <row r="17" spans="1:59" x14ac:dyDescent="0.3">
      <c r="B17" s="82" t="s">
        <v>19</v>
      </c>
      <c r="C17" s="82"/>
      <c r="D17" s="82"/>
      <c r="E17" s="82"/>
      <c r="F17" s="98"/>
      <c r="G17" s="99"/>
      <c r="H17" s="99"/>
      <c r="I17" s="99"/>
      <c r="J17" s="99"/>
      <c r="K17" s="99"/>
      <c r="L17" s="99"/>
      <c r="M17" s="99"/>
      <c r="N17" s="99"/>
      <c r="O17" s="99"/>
      <c r="P17" s="99"/>
      <c r="Q17" s="99"/>
      <c r="R17" s="100"/>
      <c r="T17" s="82" t="s">
        <v>17</v>
      </c>
      <c r="U17" s="82"/>
      <c r="V17" s="82"/>
      <c r="W17" s="82"/>
      <c r="X17" s="82"/>
      <c r="Y17" s="98"/>
      <c r="Z17" s="99"/>
      <c r="AA17" s="99"/>
      <c r="AB17" s="99"/>
      <c r="AC17" s="99"/>
      <c r="AD17" s="99"/>
      <c r="AE17" s="99"/>
      <c r="AF17" s="99"/>
      <c r="AG17" s="99"/>
      <c r="AH17" s="99"/>
      <c r="AI17" s="99"/>
      <c r="AJ17" s="99"/>
      <c r="AK17" s="100"/>
      <c r="AM17" s="82" t="s">
        <v>18</v>
      </c>
      <c r="AN17" s="82"/>
      <c r="AO17" s="82"/>
      <c r="AP17" s="82"/>
      <c r="AQ17" s="82"/>
      <c r="AR17" s="82"/>
      <c r="AS17" s="82"/>
      <c r="AT17" s="83"/>
      <c r="AU17" s="84"/>
      <c r="AV17" s="84"/>
      <c r="AW17" s="84"/>
      <c r="AX17" s="84"/>
      <c r="AY17" s="84"/>
      <c r="AZ17" s="84"/>
      <c r="BA17" s="84"/>
      <c r="BB17" s="84"/>
      <c r="BC17" s="84"/>
      <c r="BD17" s="84"/>
      <c r="BE17" s="84"/>
      <c r="BF17" s="85"/>
    </row>
    <row r="18" spans="1:59" x14ac:dyDescent="0.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9" s="14" customFormat="1" x14ac:dyDescent="0.3">
      <c r="B19" s="90" t="s">
        <v>34</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row>
    <row r="20" spans="1:59" s="14" customFormat="1" x14ac:dyDescent="0.3">
      <c r="B20" s="90" t="s">
        <v>51</v>
      </c>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row>
    <row r="21" spans="1:59" ht="24.6" customHeight="1" x14ac:dyDescent="0.3">
      <c r="B21" s="91"/>
      <c r="C21" s="92"/>
      <c r="D21" t="s">
        <v>35</v>
      </c>
    </row>
    <row r="22" spans="1:59" ht="17.399999999999999" customHeight="1" x14ac:dyDescent="0.3">
      <c r="B22" s="86" t="s">
        <v>69</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row>
    <row r="23" spans="1:59" x14ac:dyDescent="0.3">
      <c r="B23" s="87" t="s">
        <v>70</v>
      </c>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row>
    <row r="24" spans="1:59" ht="21" customHeight="1" x14ac:dyDescent="0.3">
      <c r="B24" s="88" t="s">
        <v>61</v>
      </c>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row>
    <row r="25" spans="1:59" ht="20.399999999999999" customHeight="1" x14ac:dyDescent="0.3">
      <c r="B25" s="93" t="s">
        <v>59</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row>
    <row r="26" spans="1:59" x14ac:dyDescent="0.3">
      <c r="A26" s="2"/>
      <c r="B26" s="89" t="s">
        <v>29</v>
      </c>
      <c r="C26" s="89"/>
      <c r="D26" s="89"/>
      <c r="E26" s="89"/>
      <c r="F26" s="89" t="s">
        <v>14</v>
      </c>
      <c r="G26" s="89"/>
      <c r="H26" s="89"/>
      <c r="I26" s="89"/>
      <c r="J26" s="89"/>
      <c r="K26" s="89"/>
      <c r="L26" s="89" t="s">
        <v>12</v>
      </c>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t="s">
        <v>30</v>
      </c>
      <c r="AQ26" s="89"/>
      <c r="AR26" s="89"/>
      <c r="AS26" s="89"/>
      <c r="AT26" s="89"/>
      <c r="AU26" s="89" t="s">
        <v>13</v>
      </c>
      <c r="AV26" s="89"/>
      <c r="AW26" s="89"/>
      <c r="AX26" s="89"/>
      <c r="AY26" s="89"/>
      <c r="AZ26" s="89" t="s">
        <v>15</v>
      </c>
      <c r="BA26" s="89"/>
      <c r="BB26" s="89"/>
      <c r="BC26" s="89"/>
      <c r="BD26" s="89"/>
      <c r="BE26" s="89"/>
      <c r="BF26" s="89"/>
      <c r="BG26" s="2"/>
    </row>
    <row r="27" spans="1:59" x14ac:dyDescent="0.3">
      <c r="B27" s="25"/>
      <c r="C27" s="25"/>
      <c r="D27" s="25"/>
      <c r="E27" s="25"/>
      <c r="F27" s="48" t="s">
        <v>87</v>
      </c>
      <c r="G27" s="48"/>
      <c r="H27" s="48"/>
      <c r="I27" s="48"/>
      <c r="J27" s="48"/>
      <c r="K27" s="48"/>
      <c r="L27" s="49" t="s">
        <v>89</v>
      </c>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28" t="s">
        <v>16</v>
      </c>
      <c r="AQ27" s="28"/>
      <c r="AR27" s="28"/>
      <c r="AS27" s="28"/>
      <c r="AT27" s="28"/>
      <c r="AU27" s="29">
        <v>15.8</v>
      </c>
      <c r="AV27" s="29"/>
      <c r="AW27" s="29"/>
      <c r="AX27" s="29"/>
      <c r="AY27" s="29"/>
      <c r="AZ27" s="50" t="str">
        <f>IF($B$31=0,0,IF($B$27&lt;25,"Min. order not met",AU27*B27))</f>
        <v>Min. order not met</v>
      </c>
      <c r="BA27" s="50"/>
      <c r="BB27" s="50"/>
      <c r="BC27" s="50"/>
      <c r="BD27" s="50"/>
      <c r="BE27" s="50"/>
      <c r="BF27" s="50"/>
    </row>
    <row r="28" spans="1:59" x14ac:dyDescent="0.3">
      <c r="B28" s="25"/>
      <c r="C28" s="25"/>
      <c r="D28" s="25"/>
      <c r="E28" s="25"/>
      <c r="F28" s="48" t="s">
        <v>88</v>
      </c>
      <c r="G28" s="48"/>
      <c r="H28" s="48"/>
      <c r="I28" s="48"/>
      <c r="J28" s="48"/>
      <c r="K28" s="48"/>
      <c r="L28" s="49" t="s">
        <v>90</v>
      </c>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28" t="s">
        <v>16</v>
      </c>
      <c r="AQ28" s="28"/>
      <c r="AR28" s="28"/>
      <c r="AS28" s="28"/>
      <c r="AT28" s="28"/>
      <c r="AU28" s="29">
        <v>24.6</v>
      </c>
      <c r="AV28" s="29"/>
      <c r="AW28" s="29"/>
      <c r="AX28" s="29"/>
      <c r="AY28" s="29"/>
      <c r="AZ28" s="50" t="str">
        <f>IF($B$31=0,0,IF($B$28&lt;25,"Min. order not met",AU28*B28))</f>
        <v>Min. order not met</v>
      </c>
      <c r="BA28" s="50"/>
      <c r="BB28" s="50"/>
      <c r="BC28" s="50"/>
      <c r="BD28" s="50"/>
      <c r="BE28" s="50"/>
      <c r="BF28" s="50"/>
    </row>
    <row r="29" spans="1:59" ht="13.8" customHeight="1" x14ac:dyDescent="0.3">
      <c r="B29" s="25"/>
      <c r="C29" s="25"/>
      <c r="D29" s="25"/>
      <c r="E29" s="25"/>
      <c r="F29" s="48" t="s">
        <v>28</v>
      </c>
      <c r="G29" s="48"/>
      <c r="H29" s="48"/>
      <c r="I29" s="48"/>
      <c r="J29" s="48"/>
      <c r="K29" s="48"/>
      <c r="L29" s="49" t="s">
        <v>40</v>
      </c>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28" t="s">
        <v>16</v>
      </c>
      <c r="AQ29" s="28"/>
      <c r="AR29" s="28"/>
      <c r="AS29" s="28"/>
      <c r="AT29" s="28"/>
      <c r="AU29" s="29">
        <v>10.199999999999999</v>
      </c>
      <c r="AV29" s="29"/>
      <c r="AW29" s="29"/>
      <c r="AX29" s="29"/>
      <c r="AY29" s="29"/>
      <c r="AZ29" s="50" t="str">
        <f>IF($B$31=0,0,IF($B$29&lt;25,"Min. order not met",AU29*B29))</f>
        <v>Min. order not met</v>
      </c>
      <c r="BA29" s="50"/>
      <c r="BB29" s="50"/>
      <c r="BC29" s="50"/>
      <c r="BD29" s="50"/>
      <c r="BE29" s="50"/>
      <c r="BF29" s="50"/>
    </row>
    <row r="30" spans="1:59" ht="12.6" customHeight="1" x14ac:dyDescent="0.3">
      <c r="B30" s="12"/>
      <c r="C30" s="12"/>
      <c r="D30" s="12"/>
      <c r="E30" s="12"/>
      <c r="F30" s="13"/>
      <c r="G30" s="13"/>
      <c r="H30" s="13"/>
      <c r="I30" s="13"/>
      <c r="J30" s="13"/>
      <c r="K30" s="13"/>
      <c r="AP30" s="14"/>
      <c r="AQ30" s="14"/>
      <c r="AR30" s="14"/>
      <c r="AS30" s="14"/>
      <c r="AT30" s="14"/>
      <c r="AU30" s="15"/>
      <c r="AV30" s="15"/>
      <c r="AW30" s="15"/>
      <c r="AX30" s="15"/>
      <c r="AY30" s="15"/>
      <c r="AZ30" s="16"/>
      <c r="BA30" s="16"/>
      <c r="BB30" s="16"/>
      <c r="BC30" s="16"/>
      <c r="BD30" s="16"/>
      <c r="BE30" s="16"/>
      <c r="BF30" s="16"/>
    </row>
    <row r="31" spans="1:59" ht="18.600000000000001" customHeight="1" x14ac:dyDescent="0.3">
      <c r="B31" s="46" t="s">
        <v>71</v>
      </c>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row>
    <row r="32" spans="1:59" ht="18" customHeight="1" x14ac:dyDescent="0.3">
      <c r="B32" s="25"/>
      <c r="C32" s="25"/>
      <c r="D32" s="25"/>
      <c r="E32" s="25"/>
      <c r="F32" s="48" t="s">
        <v>84</v>
      </c>
      <c r="G32" s="48"/>
      <c r="H32" s="48"/>
      <c r="I32" s="48"/>
      <c r="J32" s="48"/>
      <c r="K32" s="48"/>
      <c r="L32" s="49" t="s">
        <v>41</v>
      </c>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28" t="s">
        <v>16</v>
      </c>
      <c r="AQ32" s="28"/>
      <c r="AR32" s="28"/>
      <c r="AS32" s="28"/>
      <c r="AT32" s="28"/>
      <c r="AU32" s="29">
        <v>1.32</v>
      </c>
      <c r="AV32" s="29"/>
      <c r="AW32" s="29"/>
      <c r="AX32" s="29"/>
      <c r="AY32" s="29"/>
      <c r="AZ32" s="30">
        <f t="shared" ref="AZ32" si="0">AU32*B32</f>
        <v>0</v>
      </c>
      <c r="BA32" s="30"/>
      <c r="BB32" s="30"/>
      <c r="BC32" s="30"/>
      <c r="BD32" s="30"/>
      <c r="BE32" s="30"/>
      <c r="BF32" s="30"/>
    </row>
    <row r="33" spans="2:58" x14ac:dyDescent="0.3">
      <c r="B33" s="25"/>
      <c r="C33" s="25"/>
      <c r="D33" s="25"/>
      <c r="E33" s="25"/>
      <c r="F33" s="48" t="s">
        <v>85</v>
      </c>
      <c r="G33" s="48"/>
      <c r="H33" s="48"/>
      <c r="I33" s="48"/>
      <c r="J33" s="48"/>
      <c r="K33" s="48"/>
      <c r="L33" s="49" t="s">
        <v>42</v>
      </c>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28" t="s">
        <v>16</v>
      </c>
      <c r="AQ33" s="28"/>
      <c r="AR33" s="28"/>
      <c r="AS33" s="28"/>
      <c r="AT33" s="28"/>
      <c r="AU33" s="29">
        <v>1.32</v>
      </c>
      <c r="AV33" s="29"/>
      <c r="AW33" s="29"/>
      <c r="AX33" s="29"/>
      <c r="AY33" s="29"/>
      <c r="AZ33" s="30">
        <f t="shared" ref="AZ33" si="1">AU33*B33</f>
        <v>0</v>
      </c>
      <c r="BA33" s="30"/>
      <c r="BB33" s="30"/>
      <c r="BC33" s="30"/>
      <c r="BD33" s="30"/>
      <c r="BE33" s="30"/>
      <c r="BF33" s="30"/>
    </row>
    <row r="34" spans="2:58" x14ac:dyDescent="0.3">
      <c r="B34" s="12"/>
      <c r="C34" s="12"/>
      <c r="D34" s="12"/>
      <c r="E34" s="12"/>
      <c r="F34" s="13"/>
      <c r="G34" s="13"/>
      <c r="H34" s="13"/>
      <c r="I34" s="13"/>
      <c r="J34" s="13"/>
      <c r="K34" s="13"/>
      <c r="AP34" s="14"/>
      <c r="AQ34" s="14"/>
      <c r="AR34" s="14"/>
      <c r="AS34" s="14"/>
      <c r="AT34" s="14"/>
      <c r="AU34" s="15"/>
      <c r="AV34" s="15"/>
      <c r="AW34" s="15"/>
      <c r="AX34" s="15"/>
      <c r="AY34" s="15"/>
      <c r="AZ34" s="17"/>
      <c r="BA34" s="17"/>
      <c r="BB34" s="17"/>
      <c r="BC34" s="17"/>
      <c r="BD34" s="17"/>
      <c r="BE34" s="17"/>
      <c r="BF34" s="17"/>
    </row>
    <row r="35" spans="2:58" ht="15.6" x14ac:dyDescent="0.3">
      <c r="B35" s="46" t="s">
        <v>72</v>
      </c>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row>
    <row r="36" spans="2:58" x14ac:dyDescent="0.3">
      <c r="B36" s="47" t="s">
        <v>43</v>
      </c>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row>
    <row r="37" spans="2:58" ht="30" customHeight="1" x14ac:dyDescent="0.3">
      <c r="B37" s="25"/>
      <c r="C37" s="25"/>
      <c r="D37" s="25"/>
      <c r="E37" s="25"/>
      <c r="F37" s="48"/>
      <c r="G37" s="48"/>
      <c r="H37" s="48"/>
      <c r="I37" s="48"/>
      <c r="J37" s="48"/>
      <c r="K37" s="48"/>
      <c r="L37" s="51" t="s">
        <v>36</v>
      </c>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28"/>
      <c r="AQ37" s="28"/>
      <c r="AR37" s="28"/>
      <c r="AS37" s="28"/>
      <c r="AT37" s="28"/>
      <c r="AU37" s="29" t="s">
        <v>31</v>
      </c>
      <c r="AV37" s="29"/>
      <c r="AW37" s="29"/>
      <c r="AX37" s="29"/>
      <c r="AY37" s="29"/>
      <c r="AZ37" s="54"/>
      <c r="BA37" s="54"/>
      <c r="BB37" s="54"/>
      <c r="BC37" s="54"/>
      <c r="BD37" s="54"/>
      <c r="BE37" s="54"/>
      <c r="BF37" s="54"/>
    </row>
    <row r="38" spans="2:58" x14ac:dyDescent="0.3">
      <c r="B38" s="25"/>
      <c r="C38" s="25"/>
      <c r="D38" s="25"/>
      <c r="E38" s="25"/>
      <c r="F38" s="48"/>
      <c r="G38" s="48"/>
      <c r="H38" s="48"/>
      <c r="I38" s="48"/>
      <c r="J38" s="48"/>
      <c r="K38" s="48"/>
      <c r="L38" s="52" t="s">
        <v>86</v>
      </c>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28"/>
      <c r="AQ38" s="28"/>
      <c r="AR38" s="28"/>
      <c r="AS38" s="28"/>
      <c r="AT38" s="28"/>
      <c r="AU38" s="53"/>
      <c r="AV38" s="53"/>
      <c r="AW38" s="53"/>
      <c r="AX38" s="53"/>
      <c r="AY38" s="53"/>
      <c r="AZ38" s="54">
        <f t="shared" ref="AZ38" si="2">AU38*B38</f>
        <v>0</v>
      </c>
      <c r="BA38" s="54"/>
      <c r="BB38" s="54"/>
      <c r="BC38" s="54"/>
      <c r="BD38" s="54"/>
      <c r="BE38" s="54"/>
      <c r="BF38" s="54"/>
    </row>
    <row r="39" spans="2:58" x14ac:dyDescent="0.3">
      <c r="B39" s="25"/>
      <c r="C39" s="25"/>
      <c r="D39" s="25"/>
      <c r="E39" s="25"/>
      <c r="F39" s="48" t="s">
        <v>78</v>
      </c>
      <c r="G39" s="48"/>
      <c r="H39" s="48"/>
      <c r="I39" s="48"/>
      <c r="J39" s="48"/>
      <c r="K39" s="48"/>
      <c r="L39" s="49" t="s">
        <v>50</v>
      </c>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28" t="s">
        <v>16</v>
      </c>
      <c r="AQ39" s="28"/>
      <c r="AR39" s="28"/>
      <c r="AS39" s="28"/>
      <c r="AT39" s="28"/>
      <c r="AU39" s="29">
        <v>1.71</v>
      </c>
      <c r="AV39" s="29"/>
      <c r="AW39" s="29"/>
      <c r="AX39" s="29"/>
      <c r="AY39" s="29"/>
      <c r="AZ39" s="30">
        <f t="shared" ref="AZ39:AZ43" si="3">AU39*B39</f>
        <v>0</v>
      </c>
      <c r="BA39" s="30"/>
      <c r="BB39" s="30"/>
      <c r="BC39" s="30"/>
      <c r="BD39" s="30"/>
      <c r="BE39" s="30"/>
      <c r="BF39" s="30"/>
    </row>
    <row r="40" spans="2:58" x14ac:dyDescent="0.3">
      <c r="B40" s="25"/>
      <c r="C40" s="25"/>
      <c r="D40" s="25"/>
      <c r="E40" s="25"/>
      <c r="F40" s="48" t="s">
        <v>79</v>
      </c>
      <c r="G40" s="48"/>
      <c r="H40" s="48"/>
      <c r="I40" s="48"/>
      <c r="J40" s="48"/>
      <c r="K40" s="48"/>
      <c r="L40" s="49" t="s">
        <v>33</v>
      </c>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28" t="s">
        <v>16</v>
      </c>
      <c r="AQ40" s="28"/>
      <c r="AR40" s="28"/>
      <c r="AS40" s="28"/>
      <c r="AT40" s="28"/>
      <c r="AU40" s="29">
        <v>4.05</v>
      </c>
      <c r="AV40" s="29"/>
      <c r="AW40" s="29"/>
      <c r="AX40" s="29"/>
      <c r="AY40" s="29"/>
      <c r="AZ40" s="30">
        <f t="shared" ref="AZ40:AZ41" si="4">AU40*B40</f>
        <v>0</v>
      </c>
      <c r="BA40" s="30"/>
      <c r="BB40" s="30"/>
      <c r="BC40" s="30"/>
      <c r="BD40" s="30"/>
      <c r="BE40" s="30"/>
      <c r="BF40" s="30"/>
    </row>
    <row r="41" spans="2:58" x14ac:dyDescent="0.3">
      <c r="B41" s="25"/>
      <c r="C41" s="25"/>
      <c r="D41" s="25"/>
      <c r="E41" s="25"/>
      <c r="F41" s="48" t="s">
        <v>80</v>
      </c>
      <c r="G41" s="48"/>
      <c r="H41" s="48"/>
      <c r="I41" s="48"/>
      <c r="J41" s="48"/>
      <c r="K41" s="48"/>
      <c r="L41" s="49" t="s">
        <v>48</v>
      </c>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28" t="s">
        <v>16</v>
      </c>
      <c r="AQ41" s="28"/>
      <c r="AR41" s="28"/>
      <c r="AS41" s="28"/>
      <c r="AT41" s="28"/>
      <c r="AU41" s="29">
        <v>2.5499999999999998</v>
      </c>
      <c r="AV41" s="29"/>
      <c r="AW41" s="29"/>
      <c r="AX41" s="29"/>
      <c r="AY41" s="29"/>
      <c r="AZ41" s="30">
        <f t="shared" si="4"/>
        <v>0</v>
      </c>
      <c r="BA41" s="30"/>
      <c r="BB41" s="30"/>
      <c r="BC41" s="30"/>
      <c r="BD41" s="30"/>
      <c r="BE41" s="30"/>
      <c r="BF41" s="30"/>
    </row>
    <row r="42" spans="2:58" x14ac:dyDescent="0.3">
      <c r="B42" s="25"/>
      <c r="C42" s="25"/>
      <c r="D42" s="25"/>
      <c r="E42" s="25"/>
      <c r="F42" s="48"/>
      <c r="G42" s="48"/>
      <c r="H42" s="48"/>
      <c r="I42" s="48"/>
      <c r="J42" s="48"/>
      <c r="K42" s="48"/>
      <c r="L42" s="52" t="s">
        <v>73</v>
      </c>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28"/>
      <c r="AQ42" s="28"/>
      <c r="AR42" s="28"/>
      <c r="AS42" s="28"/>
      <c r="AT42" s="28"/>
      <c r="AU42" s="29"/>
      <c r="AV42" s="29"/>
      <c r="AW42" s="29"/>
      <c r="AX42" s="29"/>
      <c r="AY42" s="29"/>
      <c r="AZ42" s="30">
        <f t="shared" si="3"/>
        <v>0</v>
      </c>
      <c r="BA42" s="30"/>
      <c r="BB42" s="30"/>
      <c r="BC42" s="30"/>
      <c r="BD42" s="30"/>
      <c r="BE42" s="30"/>
      <c r="BF42" s="30"/>
    </row>
    <row r="43" spans="2:58" x14ac:dyDescent="0.3">
      <c r="B43" s="25"/>
      <c r="C43" s="25"/>
      <c r="D43" s="25"/>
      <c r="E43" s="25"/>
      <c r="F43" s="48" t="s">
        <v>81</v>
      </c>
      <c r="G43" s="48"/>
      <c r="H43" s="48"/>
      <c r="I43" s="48"/>
      <c r="J43" s="48"/>
      <c r="K43" s="48"/>
      <c r="L43" s="49" t="s">
        <v>50</v>
      </c>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28" t="s">
        <v>16</v>
      </c>
      <c r="AQ43" s="28"/>
      <c r="AR43" s="28"/>
      <c r="AS43" s="28"/>
      <c r="AT43" s="28"/>
      <c r="AU43" s="29">
        <v>1.93</v>
      </c>
      <c r="AV43" s="29"/>
      <c r="AW43" s="29"/>
      <c r="AX43" s="29"/>
      <c r="AY43" s="29"/>
      <c r="AZ43" s="30">
        <f t="shared" si="3"/>
        <v>0</v>
      </c>
      <c r="BA43" s="30"/>
      <c r="BB43" s="30"/>
      <c r="BC43" s="30"/>
      <c r="BD43" s="30"/>
      <c r="BE43" s="30"/>
      <c r="BF43" s="30"/>
    </row>
    <row r="44" spans="2:58" x14ac:dyDescent="0.3">
      <c r="B44" s="25"/>
      <c r="C44" s="25"/>
      <c r="D44" s="25"/>
      <c r="E44" s="25"/>
      <c r="F44" s="48" t="s">
        <v>82</v>
      </c>
      <c r="G44" s="48"/>
      <c r="H44" s="48"/>
      <c r="I44" s="48"/>
      <c r="J44" s="48"/>
      <c r="K44" s="48"/>
      <c r="L44" s="49" t="s">
        <v>33</v>
      </c>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28" t="s">
        <v>16</v>
      </c>
      <c r="AQ44" s="28"/>
      <c r="AR44" s="28"/>
      <c r="AS44" s="28"/>
      <c r="AT44" s="28"/>
      <c r="AU44" s="29">
        <v>4.4000000000000004</v>
      </c>
      <c r="AV44" s="29"/>
      <c r="AW44" s="29"/>
      <c r="AX44" s="29"/>
      <c r="AY44" s="29"/>
      <c r="AZ44" s="30">
        <f t="shared" ref="AZ44:AZ45" si="5">AU44*B44</f>
        <v>0</v>
      </c>
      <c r="BA44" s="30"/>
      <c r="BB44" s="30"/>
      <c r="BC44" s="30"/>
      <c r="BD44" s="30"/>
      <c r="BE44" s="30"/>
      <c r="BF44" s="30"/>
    </row>
    <row r="45" spans="2:58" x14ac:dyDescent="0.3">
      <c r="B45" s="25"/>
      <c r="C45" s="25"/>
      <c r="D45" s="25"/>
      <c r="E45" s="25"/>
      <c r="F45" s="48" t="s">
        <v>83</v>
      </c>
      <c r="G45" s="48"/>
      <c r="H45" s="48"/>
      <c r="I45" s="48"/>
      <c r="J45" s="48"/>
      <c r="K45" s="48"/>
      <c r="L45" s="49" t="s">
        <v>48</v>
      </c>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28" t="s">
        <v>16</v>
      </c>
      <c r="AQ45" s="28"/>
      <c r="AR45" s="28"/>
      <c r="AS45" s="28"/>
      <c r="AT45" s="28"/>
      <c r="AU45" s="29">
        <v>2.5499999999999998</v>
      </c>
      <c r="AV45" s="29"/>
      <c r="AW45" s="29"/>
      <c r="AX45" s="29"/>
      <c r="AY45" s="29"/>
      <c r="AZ45" s="30">
        <f t="shared" si="5"/>
        <v>0</v>
      </c>
      <c r="BA45" s="30"/>
      <c r="BB45" s="30"/>
      <c r="BC45" s="30"/>
      <c r="BD45" s="30"/>
      <c r="BE45" s="30"/>
      <c r="BF45" s="30"/>
    </row>
    <row r="46" spans="2:58" x14ac:dyDescent="0.3">
      <c r="B46" s="25"/>
      <c r="C46" s="25"/>
      <c r="D46" s="25"/>
      <c r="E46" s="25"/>
      <c r="F46" s="48"/>
      <c r="G46" s="48"/>
      <c r="H46" s="48"/>
      <c r="I46" s="48"/>
      <c r="J46" s="48"/>
      <c r="K46" s="48"/>
      <c r="L46" s="52" t="s">
        <v>44</v>
      </c>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28"/>
      <c r="AQ46" s="28"/>
      <c r="AR46" s="28"/>
      <c r="AS46" s="28"/>
      <c r="AT46" s="28"/>
      <c r="AU46" s="29"/>
      <c r="AV46" s="29"/>
      <c r="AW46" s="29"/>
      <c r="AX46" s="29"/>
      <c r="AY46" s="29"/>
      <c r="AZ46" s="30">
        <f t="shared" ref="AZ46" si="6">AU46*B46</f>
        <v>0</v>
      </c>
      <c r="BA46" s="30"/>
      <c r="BB46" s="30"/>
      <c r="BC46" s="30"/>
      <c r="BD46" s="30"/>
      <c r="BE46" s="30"/>
      <c r="BF46" s="30"/>
    </row>
    <row r="47" spans="2:58" x14ac:dyDescent="0.3">
      <c r="B47" s="25"/>
      <c r="C47" s="25"/>
      <c r="D47" s="25"/>
      <c r="E47" s="25"/>
      <c r="F47" s="48" t="s">
        <v>45</v>
      </c>
      <c r="G47" s="48"/>
      <c r="H47" s="48"/>
      <c r="I47" s="48"/>
      <c r="J47" s="48"/>
      <c r="K47" s="48"/>
      <c r="L47" s="49" t="s">
        <v>50</v>
      </c>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28" t="s">
        <v>16</v>
      </c>
      <c r="AQ47" s="28"/>
      <c r="AR47" s="28"/>
      <c r="AS47" s="28"/>
      <c r="AT47" s="28"/>
      <c r="AU47" s="29">
        <v>0.91</v>
      </c>
      <c r="AV47" s="29"/>
      <c r="AW47" s="29"/>
      <c r="AX47" s="29"/>
      <c r="AY47" s="29"/>
      <c r="AZ47" s="30">
        <f t="shared" ref="AZ47" si="7">AU47*B47</f>
        <v>0</v>
      </c>
      <c r="BA47" s="30"/>
      <c r="BB47" s="30"/>
      <c r="BC47" s="30"/>
      <c r="BD47" s="30"/>
      <c r="BE47" s="30"/>
      <c r="BF47" s="30"/>
    </row>
    <row r="48" spans="2:58" x14ac:dyDescent="0.3">
      <c r="B48" s="25"/>
      <c r="C48" s="25"/>
      <c r="D48" s="25"/>
      <c r="E48" s="25"/>
      <c r="F48" s="48" t="s">
        <v>46</v>
      </c>
      <c r="G48" s="48"/>
      <c r="H48" s="48"/>
      <c r="I48" s="48"/>
      <c r="J48" s="48"/>
      <c r="K48" s="48"/>
      <c r="L48" s="49" t="s">
        <v>33</v>
      </c>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28" t="s">
        <v>16</v>
      </c>
      <c r="AQ48" s="28"/>
      <c r="AR48" s="28"/>
      <c r="AS48" s="28"/>
      <c r="AT48" s="28"/>
      <c r="AU48" s="29">
        <v>4.05</v>
      </c>
      <c r="AV48" s="29"/>
      <c r="AW48" s="29"/>
      <c r="AX48" s="29"/>
      <c r="AY48" s="29"/>
      <c r="AZ48" s="30">
        <f t="shared" ref="AZ48:AZ49" si="8">AU48*B48</f>
        <v>0</v>
      </c>
      <c r="BA48" s="30"/>
      <c r="BB48" s="30"/>
      <c r="BC48" s="30"/>
      <c r="BD48" s="30"/>
      <c r="BE48" s="30"/>
      <c r="BF48" s="30"/>
    </row>
    <row r="49" spans="2:58" x14ac:dyDescent="0.3">
      <c r="B49" s="25"/>
      <c r="C49" s="25"/>
      <c r="D49" s="25"/>
      <c r="E49" s="25"/>
      <c r="F49" s="48" t="s">
        <v>49</v>
      </c>
      <c r="G49" s="48"/>
      <c r="H49" s="48"/>
      <c r="I49" s="48"/>
      <c r="J49" s="48"/>
      <c r="K49" s="48"/>
      <c r="L49" s="49" t="s">
        <v>48</v>
      </c>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28" t="s">
        <v>16</v>
      </c>
      <c r="AQ49" s="28"/>
      <c r="AR49" s="28"/>
      <c r="AS49" s="28"/>
      <c r="AT49" s="28"/>
      <c r="AU49" s="29">
        <v>2.5499999999999998</v>
      </c>
      <c r="AV49" s="29"/>
      <c r="AW49" s="29"/>
      <c r="AX49" s="29"/>
      <c r="AY49" s="29"/>
      <c r="AZ49" s="30">
        <f t="shared" si="8"/>
        <v>0</v>
      </c>
      <c r="BA49" s="30"/>
      <c r="BB49" s="30"/>
      <c r="BC49" s="30"/>
      <c r="BD49" s="30"/>
      <c r="BE49" s="30"/>
      <c r="BF49" s="30"/>
    </row>
    <row r="50" spans="2:58" x14ac:dyDescent="0.3">
      <c r="B50" s="12"/>
      <c r="C50" s="12"/>
      <c r="D50" s="12"/>
      <c r="E50" s="12"/>
      <c r="F50" s="13"/>
      <c r="G50" s="13"/>
      <c r="H50" s="13"/>
      <c r="I50" s="13"/>
      <c r="J50" s="13"/>
      <c r="K50" s="13"/>
      <c r="AP50" s="14"/>
      <c r="AQ50" s="14"/>
      <c r="AR50" s="14"/>
      <c r="AS50" s="14"/>
      <c r="AT50" s="14"/>
      <c r="AU50" s="15"/>
      <c r="AV50" s="15"/>
      <c r="AW50" s="15"/>
      <c r="AX50" s="15"/>
      <c r="AY50" s="15"/>
      <c r="AZ50" s="23"/>
      <c r="BA50" s="23"/>
      <c r="BB50" s="23"/>
      <c r="BC50" s="23"/>
      <c r="BD50" s="23"/>
      <c r="BE50" s="23"/>
      <c r="BF50" s="23"/>
    </row>
    <row r="51" spans="2:58" ht="15.6" x14ac:dyDescent="0.3">
      <c r="B51" s="112" t="s">
        <v>52</v>
      </c>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row>
    <row r="52" spans="2:58" ht="15.6" x14ac:dyDescent="0.3">
      <c r="B52" s="44" t="s">
        <v>58</v>
      </c>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row>
    <row r="53" spans="2:58" x14ac:dyDescent="0.3">
      <c r="B53" s="55"/>
      <c r="C53" s="56"/>
      <c r="D53" s="56"/>
      <c r="E53" s="57"/>
      <c r="F53" s="26" t="s">
        <v>53</v>
      </c>
      <c r="G53" s="26"/>
      <c r="H53" s="26"/>
      <c r="I53" s="26"/>
      <c r="J53" s="26"/>
      <c r="K53" s="26"/>
      <c r="L53" s="27" t="s">
        <v>54</v>
      </c>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58" t="s">
        <v>16</v>
      </c>
      <c r="AQ53" s="59"/>
      <c r="AR53" s="59"/>
      <c r="AS53" s="59"/>
      <c r="AT53" s="60"/>
      <c r="AU53" s="38">
        <v>120.75</v>
      </c>
      <c r="AV53" s="39"/>
      <c r="AW53" s="39"/>
      <c r="AX53" s="39"/>
      <c r="AY53" s="40"/>
      <c r="AZ53" s="41">
        <f t="shared" ref="AZ53:AZ59" si="9">AU53*B53</f>
        <v>0</v>
      </c>
      <c r="BA53" s="42"/>
      <c r="BB53" s="42"/>
      <c r="BC53" s="42"/>
      <c r="BD53" s="42"/>
      <c r="BE53" s="42"/>
      <c r="BF53" s="43"/>
    </row>
    <row r="54" spans="2:58" x14ac:dyDescent="0.3">
      <c r="B54" s="25"/>
      <c r="C54" s="25"/>
      <c r="D54" s="25"/>
      <c r="E54" s="25"/>
      <c r="F54" s="26" t="s">
        <v>53</v>
      </c>
      <c r="G54" s="26"/>
      <c r="H54" s="26"/>
      <c r="I54" s="26"/>
      <c r="J54" s="26"/>
      <c r="K54" s="26"/>
      <c r="L54" s="27" t="s">
        <v>55</v>
      </c>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8" t="s">
        <v>16</v>
      </c>
      <c r="AQ54" s="28"/>
      <c r="AR54" s="28"/>
      <c r="AS54" s="28"/>
      <c r="AT54" s="28"/>
      <c r="AU54" s="29">
        <v>104</v>
      </c>
      <c r="AV54" s="29"/>
      <c r="AW54" s="29"/>
      <c r="AX54" s="29"/>
      <c r="AY54" s="29"/>
      <c r="AZ54" s="30">
        <f t="shared" si="9"/>
        <v>0</v>
      </c>
      <c r="BA54" s="30"/>
      <c r="BB54" s="30"/>
      <c r="BC54" s="30"/>
      <c r="BD54" s="30"/>
      <c r="BE54" s="30"/>
      <c r="BF54" s="30"/>
    </row>
    <row r="55" spans="2:58" x14ac:dyDescent="0.3">
      <c r="B55" s="25"/>
      <c r="C55" s="25"/>
      <c r="D55" s="25"/>
      <c r="E55" s="25"/>
      <c r="F55" s="26" t="s">
        <v>53</v>
      </c>
      <c r="G55" s="26"/>
      <c r="H55" s="26"/>
      <c r="I55" s="26"/>
      <c r="J55" s="26"/>
      <c r="K55" s="26"/>
      <c r="L55" s="27" t="s">
        <v>56</v>
      </c>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8" t="s">
        <v>16</v>
      </c>
      <c r="AQ55" s="28"/>
      <c r="AR55" s="28"/>
      <c r="AS55" s="28"/>
      <c r="AT55" s="28"/>
      <c r="AU55" s="29">
        <v>93.45</v>
      </c>
      <c r="AV55" s="29"/>
      <c r="AW55" s="29"/>
      <c r="AX55" s="29"/>
      <c r="AY55" s="29"/>
      <c r="AZ55" s="30">
        <f t="shared" si="9"/>
        <v>0</v>
      </c>
      <c r="BA55" s="30"/>
      <c r="BB55" s="30"/>
      <c r="BC55" s="30"/>
      <c r="BD55" s="30"/>
      <c r="BE55" s="30"/>
      <c r="BF55" s="30"/>
    </row>
    <row r="56" spans="2:58" x14ac:dyDescent="0.3">
      <c r="B56" s="25"/>
      <c r="C56" s="25"/>
      <c r="D56" s="25"/>
      <c r="E56" s="25"/>
      <c r="F56" s="26" t="s">
        <v>53</v>
      </c>
      <c r="G56" s="26"/>
      <c r="H56" s="26"/>
      <c r="I56" s="26"/>
      <c r="J56" s="26"/>
      <c r="K56" s="26"/>
      <c r="L56" s="27" t="s">
        <v>57</v>
      </c>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8" t="s">
        <v>16</v>
      </c>
      <c r="AQ56" s="28"/>
      <c r="AR56" s="28"/>
      <c r="AS56" s="28"/>
      <c r="AT56" s="28"/>
      <c r="AU56" s="29">
        <v>78.75</v>
      </c>
      <c r="AV56" s="29"/>
      <c r="AW56" s="29"/>
      <c r="AX56" s="29"/>
      <c r="AY56" s="29"/>
      <c r="AZ56" s="30">
        <f t="shared" si="9"/>
        <v>0</v>
      </c>
      <c r="BA56" s="30"/>
      <c r="BB56" s="30"/>
      <c r="BC56" s="30"/>
      <c r="BD56" s="30"/>
      <c r="BE56" s="30"/>
      <c r="BF56" s="30"/>
    </row>
    <row r="57" spans="2:58" s="3" customFormat="1" x14ac:dyDescent="0.3">
      <c r="B57" s="31"/>
      <c r="C57" s="31"/>
      <c r="D57" s="31"/>
      <c r="E57" s="31"/>
      <c r="F57" s="32" t="s">
        <v>62</v>
      </c>
      <c r="G57" s="33"/>
      <c r="H57" s="33"/>
      <c r="I57" s="33"/>
      <c r="J57" s="33"/>
      <c r="K57" s="34"/>
      <c r="L57" s="27" t="s">
        <v>63</v>
      </c>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35" t="s">
        <v>16</v>
      </c>
      <c r="AQ57" s="35"/>
      <c r="AR57" s="35"/>
      <c r="AS57" s="35"/>
      <c r="AT57" s="35"/>
      <c r="AU57" s="36">
        <v>109.75</v>
      </c>
      <c r="AV57" s="36"/>
      <c r="AW57" s="36"/>
      <c r="AX57" s="36"/>
      <c r="AY57" s="36"/>
      <c r="AZ57" s="37">
        <f t="shared" si="9"/>
        <v>0</v>
      </c>
      <c r="BA57" s="37"/>
      <c r="BB57" s="37"/>
      <c r="BC57" s="37"/>
      <c r="BD57" s="37"/>
      <c r="BE57" s="37"/>
      <c r="BF57" s="37"/>
    </row>
    <row r="58" spans="2:58" s="3" customFormat="1" x14ac:dyDescent="0.3">
      <c r="B58" s="31"/>
      <c r="C58" s="31"/>
      <c r="D58" s="31"/>
      <c r="E58" s="31"/>
      <c r="F58" s="32" t="s">
        <v>64</v>
      </c>
      <c r="G58" s="33"/>
      <c r="H58" s="33"/>
      <c r="I58" s="33"/>
      <c r="J58" s="33"/>
      <c r="K58" s="34"/>
      <c r="L58" s="27" t="s">
        <v>65</v>
      </c>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35" t="s">
        <v>16</v>
      </c>
      <c r="AQ58" s="35"/>
      <c r="AR58" s="35"/>
      <c r="AS58" s="35"/>
      <c r="AT58" s="35"/>
      <c r="AU58" s="36">
        <v>109.75</v>
      </c>
      <c r="AV58" s="36"/>
      <c r="AW58" s="36"/>
      <c r="AX58" s="36"/>
      <c r="AY58" s="36"/>
      <c r="AZ58" s="37">
        <f t="shared" si="9"/>
        <v>0</v>
      </c>
      <c r="BA58" s="37"/>
      <c r="BB58" s="37"/>
      <c r="BC58" s="37"/>
      <c r="BD58" s="37"/>
      <c r="BE58" s="37"/>
      <c r="BF58" s="37"/>
    </row>
    <row r="59" spans="2:58" s="3" customFormat="1" x14ac:dyDescent="0.3">
      <c r="B59" s="31"/>
      <c r="C59" s="31"/>
      <c r="D59" s="31"/>
      <c r="E59" s="31"/>
      <c r="F59" s="32" t="s">
        <v>66</v>
      </c>
      <c r="G59" s="33"/>
      <c r="H59" s="33"/>
      <c r="I59" s="33"/>
      <c r="J59" s="33"/>
      <c r="K59" s="34"/>
      <c r="L59" s="27" t="s">
        <v>67</v>
      </c>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35" t="s">
        <v>16</v>
      </c>
      <c r="AQ59" s="35"/>
      <c r="AR59" s="35"/>
      <c r="AS59" s="35"/>
      <c r="AT59" s="35"/>
      <c r="AU59" s="36">
        <v>109.75</v>
      </c>
      <c r="AV59" s="36"/>
      <c r="AW59" s="36"/>
      <c r="AX59" s="36"/>
      <c r="AY59" s="36"/>
      <c r="AZ59" s="37">
        <f t="shared" si="9"/>
        <v>0</v>
      </c>
      <c r="BA59" s="37"/>
      <c r="BB59" s="37"/>
      <c r="BC59" s="37"/>
      <c r="BD59" s="37"/>
      <c r="BE59" s="37"/>
      <c r="BF59" s="37"/>
    </row>
    <row r="60" spans="2:58" x14ac:dyDescent="0.3">
      <c r="B60" s="12"/>
      <c r="C60" s="12"/>
      <c r="D60" s="12"/>
      <c r="E60" s="12"/>
      <c r="F60" s="21"/>
      <c r="G60" s="21"/>
      <c r="H60" s="21"/>
      <c r="I60" s="21"/>
      <c r="J60" s="21"/>
      <c r="K60" s="21"/>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14"/>
      <c r="AQ60" s="14"/>
      <c r="AR60" s="14"/>
      <c r="AS60" s="14"/>
      <c r="AT60" s="14"/>
      <c r="AU60" s="15"/>
      <c r="AV60" s="15"/>
      <c r="AW60" s="15"/>
      <c r="AX60" s="15"/>
      <c r="AY60" s="15"/>
      <c r="AZ60" s="22"/>
      <c r="BA60" s="22"/>
      <c r="BB60" s="22"/>
      <c r="BC60" s="22"/>
      <c r="BD60" s="22"/>
      <c r="BE60" s="22"/>
      <c r="BF60" s="22"/>
    </row>
    <row r="61" spans="2:58" ht="15.6" x14ac:dyDescent="0.3">
      <c r="B61" s="24" t="s">
        <v>47</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row>
    <row r="62" spans="2:58" x14ac:dyDescent="0.3">
      <c r="B62" s="55"/>
      <c r="C62" s="56"/>
      <c r="D62" s="56"/>
      <c r="E62" s="57"/>
      <c r="F62" s="26" t="s">
        <v>76</v>
      </c>
      <c r="G62" s="26"/>
      <c r="H62" s="26"/>
      <c r="I62" s="26"/>
      <c r="J62" s="26"/>
      <c r="K62" s="26"/>
      <c r="L62" s="27" t="s">
        <v>74</v>
      </c>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58" t="s">
        <v>16</v>
      </c>
      <c r="AQ62" s="59"/>
      <c r="AR62" s="59"/>
      <c r="AS62" s="59"/>
      <c r="AT62" s="60"/>
      <c r="AU62" s="38">
        <v>1337</v>
      </c>
      <c r="AV62" s="39"/>
      <c r="AW62" s="39"/>
      <c r="AX62" s="39"/>
      <c r="AY62" s="40"/>
      <c r="AZ62" s="41">
        <f t="shared" ref="AZ62:AZ63" si="10">AU62*B62</f>
        <v>0</v>
      </c>
      <c r="BA62" s="42"/>
      <c r="BB62" s="42"/>
      <c r="BC62" s="42"/>
      <c r="BD62" s="42"/>
      <c r="BE62" s="42"/>
      <c r="BF62" s="43"/>
    </row>
    <row r="63" spans="2:58" x14ac:dyDescent="0.3">
      <c r="B63" s="25"/>
      <c r="C63" s="25"/>
      <c r="D63" s="25"/>
      <c r="E63" s="25"/>
      <c r="F63" s="26" t="s">
        <v>77</v>
      </c>
      <c r="G63" s="26"/>
      <c r="H63" s="26"/>
      <c r="I63" s="26"/>
      <c r="J63" s="26"/>
      <c r="K63" s="26"/>
      <c r="L63" s="27" t="s">
        <v>75</v>
      </c>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8" t="s">
        <v>16</v>
      </c>
      <c r="AQ63" s="28"/>
      <c r="AR63" s="28"/>
      <c r="AS63" s="28"/>
      <c r="AT63" s="28"/>
      <c r="AU63" s="29">
        <v>5057</v>
      </c>
      <c r="AV63" s="29"/>
      <c r="AW63" s="29"/>
      <c r="AX63" s="29"/>
      <c r="AY63" s="29"/>
      <c r="AZ63" s="30">
        <f t="shared" si="10"/>
        <v>0</v>
      </c>
      <c r="BA63" s="30"/>
      <c r="BB63" s="30"/>
      <c r="BC63" s="30"/>
      <c r="BD63" s="30"/>
      <c r="BE63" s="30"/>
      <c r="BF63" s="30"/>
    </row>
    <row r="64" spans="2:58" x14ac:dyDescent="0.3">
      <c r="B64" s="63" t="s">
        <v>60</v>
      </c>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5"/>
      <c r="AP64" s="72" t="s">
        <v>20</v>
      </c>
      <c r="AQ64" s="73"/>
      <c r="AR64" s="73"/>
      <c r="AS64" s="73"/>
      <c r="AT64" s="73"/>
      <c r="AU64" s="73"/>
      <c r="AV64" s="73"/>
      <c r="AW64" s="73"/>
      <c r="AX64" s="73"/>
      <c r="AY64" s="74"/>
      <c r="AZ64" s="30">
        <f>SUM(AZ27:BF63)</f>
        <v>0</v>
      </c>
      <c r="BA64" s="30"/>
      <c r="BB64" s="30"/>
      <c r="BC64" s="30"/>
      <c r="BD64" s="30"/>
      <c r="BE64" s="30"/>
      <c r="BF64" s="30"/>
    </row>
    <row r="65" spans="1:59" x14ac:dyDescent="0.3">
      <c r="B65" s="66"/>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8"/>
      <c r="AP65" s="72" t="s">
        <v>22</v>
      </c>
      <c r="AQ65" s="73"/>
      <c r="AR65" s="73"/>
      <c r="AS65" s="73"/>
      <c r="AT65" s="73"/>
      <c r="AU65" s="73"/>
      <c r="AV65" s="73"/>
      <c r="AW65" s="73"/>
      <c r="AX65" s="73"/>
      <c r="AY65" s="74"/>
      <c r="AZ65" s="30">
        <f>IF(SUM(AZ39+AZ40+AZ43+AZ44+AZ47+AZ48)=0,0,VLOOKUP(AZ39+AZ40+AZ43+AZ44+AZ47+AZ48,Shipping!$A$1:$C$27,3))</f>
        <v>0</v>
      </c>
      <c r="BA65" s="30"/>
      <c r="BB65" s="30"/>
      <c r="BC65" s="30"/>
      <c r="BD65" s="30"/>
      <c r="BE65" s="30"/>
      <c r="BF65" s="30"/>
    </row>
    <row r="66" spans="1:59" ht="21" x14ac:dyDescent="0.3">
      <c r="B66" s="69"/>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1"/>
      <c r="AP66" s="75" t="s">
        <v>21</v>
      </c>
      <c r="AQ66" s="76"/>
      <c r="AR66" s="76"/>
      <c r="AS66" s="76"/>
      <c r="AT66" s="76"/>
      <c r="AU66" s="76"/>
      <c r="AV66" s="76"/>
      <c r="AW66" s="76"/>
      <c r="AX66" s="76"/>
      <c r="AY66" s="77"/>
      <c r="AZ66" s="78">
        <f>AZ64+AZ65</f>
        <v>0</v>
      </c>
      <c r="BA66" s="79"/>
      <c r="BB66" s="79"/>
      <c r="BC66" s="79"/>
      <c r="BD66" s="79"/>
      <c r="BE66" s="79"/>
      <c r="BF66" s="80"/>
    </row>
    <row r="67" spans="1:59" x14ac:dyDescent="0.3">
      <c r="A67" s="3"/>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5"/>
      <c r="BA67" s="5"/>
      <c r="BB67" s="5"/>
      <c r="BC67" s="5"/>
      <c r="BD67" s="5"/>
      <c r="BE67" s="5"/>
      <c r="BF67" s="5"/>
      <c r="BG67" s="3"/>
    </row>
    <row r="68" spans="1:59"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6"/>
      <c r="BA68" s="6"/>
      <c r="BB68" s="6"/>
      <c r="BC68" s="6"/>
      <c r="BD68" s="6"/>
      <c r="BE68" s="6"/>
      <c r="BF68" s="6"/>
      <c r="BG68" s="3"/>
    </row>
    <row r="69" spans="1:59" ht="18" x14ac:dyDescent="0.3">
      <c r="A69" s="81" t="s">
        <v>25</v>
      </c>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row>
    <row r="70" spans="1:59" ht="18" x14ac:dyDescent="0.3">
      <c r="A70" s="61" t="s">
        <v>26</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row>
    <row r="71" spans="1:59" ht="18" x14ac:dyDescent="0.3">
      <c r="A71" s="61" t="s">
        <v>11</v>
      </c>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row>
    <row r="72" spans="1:59" ht="18" x14ac:dyDescent="0.3">
      <c r="A72" s="61" t="s">
        <v>23</v>
      </c>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row>
    <row r="73" spans="1:59" ht="15.6" x14ac:dyDescent="0.3">
      <c r="A73" s="7"/>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9"/>
      <c r="BA73" s="9"/>
      <c r="BB73" s="9"/>
      <c r="BC73" s="9"/>
      <c r="BD73" s="9"/>
      <c r="BE73" s="9"/>
      <c r="BF73" s="9"/>
      <c r="BG73" s="7"/>
    </row>
    <row r="74" spans="1:59" ht="80.400000000000006" customHeight="1" x14ac:dyDescent="0.3">
      <c r="A74" s="3"/>
      <c r="B74" s="62" t="s">
        <v>24</v>
      </c>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3"/>
    </row>
    <row r="75" spans="1:59"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6"/>
      <c r="BA75" s="6"/>
      <c r="BB75" s="6"/>
      <c r="BC75" s="6"/>
      <c r="BD75" s="6"/>
      <c r="BE75" s="6"/>
      <c r="BF75" s="6"/>
      <c r="BG75" s="3"/>
    </row>
  </sheetData>
  <sheetProtection algorithmName="SHA-512" hashValue="9voOxznXD3RDVrTwPC8HPUuLnoAuD48gSnTn5r1bFARdD6tAg2BFuEYV406dvQ0LncBL8RpP4qal/5vhJKsK4Q==" saltValue="tfuqcl1ss4KWKvJfuHFx7Q==" spinCount="100000" sheet="1" objects="1" scenarios="1"/>
  <mergeCells count="234">
    <mergeCell ref="AZ58:BF58"/>
    <mergeCell ref="B59:E59"/>
    <mergeCell ref="F59:K59"/>
    <mergeCell ref="L59:AO59"/>
    <mergeCell ref="AP59:AT59"/>
    <mergeCell ref="AU59:AY59"/>
    <mergeCell ref="AZ59:BF59"/>
    <mergeCell ref="B48:E48"/>
    <mergeCell ref="F48:K48"/>
    <mergeCell ref="L48:AO48"/>
    <mergeCell ref="AP48:AT48"/>
    <mergeCell ref="AU48:AY48"/>
    <mergeCell ref="AZ48:BF48"/>
    <mergeCell ref="B49:E49"/>
    <mergeCell ref="F49:K49"/>
    <mergeCell ref="L49:AO49"/>
    <mergeCell ref="AP49:AT49"/>
    <mergeCell ref="AU49:AY49"/>
    <mergeCell ref="AZ49:BF49"/>
    <mergeCell ref="B51:BF51"/>
    <mergeCell ref="B53:E53"/>
    <mergeCell ref="F53:K53"/>
    <mergeCell ref="L53:AO53"/>
    <mergeCell ref="AP53:AT53"/>
    <mergeCell ref="B47:E47"/>
    <mergeCell ref="F47:K47"/>
    <mergeCell ref="L47:AO47"/>
    <mergeCell ref="AP47:AT47"/>
    <mergeCell ref="AU47:AY47"/>
    <mergeCell ref="AZ47:BF47"/>
    <mergeCell ref="B44:E44"/>
    <mergeCell ref="F44:K44"/>
    <mergeCell ref="L44:AO44"/>
    <mergeCell ref="AP44:AT44"/>
    <mergeCell ref="AU44:AY44"/>
    <mergeCell ref="AZ44:BF44"/>
    <mergeCell ref="B45:E45"/>
    <mergeCell ref="F45:K45"/>
    <mergeCell ref="L45:AO45"/>
    <mergeCell ref="AP45:AT45"/>
    <mergeCell ref="AU45:AY45"/>
    <mergeCell ref="AZ45:BF45"/>
    <mergeCell ref="B46:E46"/>
    <mergeCell ref="F46:K46"/>
    <mergeCell ref="L46:AO46"/>
    <mergeCell ref="AP46:AT46"/>
    <mergeCell ref="AU46:AY46"/>
    <mergeCell ref="AZ46:BF46"/>
    <mergeCell ref="B9:L9"/>
    <mergeCell ref="M9:AC9"/>
    <mergeCell ref="AE9:AO9"/>
    <mergeCell ref="AP9:BF9"/>
    <mergeCell ref="B10:L10"/>
    <mergeCell ref="M10:AC10"/>
    <mergeCell ref="AE10:AO10"/>
    <mergeCell ref="AP10:BF10"/>
    <mergeCell ref="B13:L13"/>
    <mergeCell ref="M13:AC13"/>
    <mergeCell ref="AE13:AO13"/>
    <mergeCell ref="AP13:BF13"/>
    <mergeCell ref="W12:AC12"/>
    <mergeCell ref="AE12:AO12"/>
    <mergeCell ref="AP12:AS12"/>
    <mergeCell ref="B14:L14"/>
    <mergeCell ref="M14:AC14"/>
    <mergeCell ref="AE14:AO14"/>
    <mergeCell ref="AP14:BF14"/>
    <mergeCell ref="B17:E17"/>
    <mergeCell ref="F17:R17"/>
    <mergeCell ref="T17:X17"/>
    <mergeCell ref="Y17:AK17"/>
    <mergeCell ref="S1:BF5"/>
    <mergeCell ref="B7:L7"/>
    <mergeCell ref="AE7:AO7"/>
    <mergeCell ref="B8:L8"/>
    <mergeCell ref="M8:AC8"/>
    <mergeCell ref="AE8:AO8"/>
    <mergeCell ref="AP8:BF8"/>
    <mergeCell ref="AT12:AY12"/>
    <mergeCell ref="AZ12:BF12"/>
    <mergeCell ref="B11:L11"/>
    <mergeCell ref="M11:AC11"/>
    <mergeCell ref="AE11:AO11"/>
    <mergeCell ref="AP11:BF11"/>
    <mergeCell ref="B12:L12"/>
    <mergeCell ref="M12:P12"/>
    <mergeCell ref="Q12:V12"/>
    <mergeCell ref="AM17:AS17"/>
    <mergeCell ref="AT17:BF17"/>
    <mergeCell ref="B27:E27"/>
    <mergeCell ref="F27:K27"/>
    <mergeCell ref="L27:AO27"/>
    <mergeCell ref="AP27:AT27"/>
    <mergeCell ref="AU27:AY27"/>
    <mergeCell ref="AZ27:BF27"/>
    <mergeCell ref="B22:BF22"/>
    <mergeCell ref="B23:BF23"/>
    <mergeCell ref="B24:BF24"/>
    <mergeCell ref="B26:E26"/>
    <mergeCell ref="F26:K26"/>
    <mergeCell ref="L26:AO26"/>
    <mergeCell ref="AP26:AT26"/>
    <mergeCell ref="AU26:AY26"/>
    <mergeCell ref="AZ26:BF26"/>
    <mergeCell ref="B19:BF19"/>
    <mergeCell ref="B21:C21"/>
    <mergeCell ref="B20:BF20"/>
    <mergeCell ref="B25:BF25"/>
    <mergeCell ref="AU29:AY29"/>
    <mergeCell ref="AZ29:BF29"/>
    <mergeCell ref="B31:BF31"/>
    <mergeCell ref="B32:E32"/>
    <mergeCell ref="F32:K32"/>
    <mergeCell ref="L32:AO32"/>
    <mergeCell ref="AP32:AT32"/>
    <mergeCell ref="AU32:AY32"/>
    <mergeCell ref="AZ32:BF32"/>
    <mergeCell ref="B42:E42"/>
    <mergeCell ref="F42:K42"/>
    <mergeCell ref="L42:AO42"/>
    <mergeCell ref="AP42:AT42"/>
    <mergeCell ref="AU42:AY42"/>
    <mergeCell ref="AZ42:BF42"/>
    <mergeCell ref="B43:E43"/>
    <mergeCell ref="F43:K43"/>
    <mergeCell ref="L43:AO43"/>
    <mergeCell ref="AP43:AT43"/>
    <mergeCell ref="AU43:AY43"/>
    <mergeCell ref="AZ43:BF43"/>
    <mergeCell ref="A71:BG71"/>
    <mergeCell ref="A72:BG72"/>
    <mergeCell ref="B74:BF74"/>
    <mergeCell ref="B64:AO66"/>
    <mergeCell ref="AP64:AY64"/>
    <mergeCell ref="AZ64:BF64"/>
    <mergeCell ref="AP65:AY65"/>
    <mergeCell ref="AZ65:BF65"/>
    <mergeCell ref="AP66:AY66"/>
    <mergeCell ref="AZ66:BF66"/>
    <mergeCell ref="A69:BG69"/>
    <mergeCell ref="A70:BG70"/>
    <mergeCell ref="B63:E63"/>
    <mergeCell ref="F63:K63"/>
    <mergeCell ref="L63:AO63"/>
    <mergeCell ref="AP63:AT63"/>
    <mergeCell ref="AU63:AY63"/>
    <mergeCell ref="AZ63:BF63"/>
    <mergeCell ref="B62:E62"/>
    <mergeCell ref="F62:K62"/>
    <mergeCell ref="L62:AO62"/>
    <mergeCell ref="AP62:AT62"/>
    <mergeCell ref="AU62:AY62"/>
    <mergeCell ref="AZ62:BF62"/>
    <mergeCell ref="B41:E41"/>
    <mergeCell ref="F41:K41"/>
    <mergeCell ref="L41:AO41"/>
    <mergeCell ref="AP41:AT41"/>
    <mergeCell ref="AU41:AY41"/>
    <mergeCell ref="AZ41:BF41"/>
    <mergeCell ref="B37:E37"/>
    <mergeCell ref="F37:K37"/>
    <mergeCell ref="L37:AO37"/>
    <mergeCell ref="F38:K38"/>
    <mergeCell ref="L38:AO38"/>
    <mergeCell ref="AP38:AT38"/>
    <mergeCell ref="AU38:AY38"/>
    <mergeCell ref="AZ38:BF38"/>
    <mergeCell ref="B40:E40"/>
    <mergeCell ref="F40:K40"/>
    <mergeCell ref="L40:AO40"/>
    <mergeCell ref="AP40:AT40"/>
    <mergeCell ref="AU40:AY40"/>
    <mergeCell ref="AZ40:BF40"/>
    <mergeCell ref="AP37:AT37"/>
    <mergeCell ref="AU37:AY37"/>
    <mergeCell ref="AZ37:BF37"/>
    <mergeCell ref="B38:E38"/>
    <mergeCell ref="B35:BF35"/>
    <mergeCell ref="B36:BF36"/>
    <mergeCell ref="B39:E39"/>
    <mergeCell ref="F39:K39"/>
    <mergeCell ref="L39:AO39"/>
    <mergeCell ref="AP39:AT39"/>
    <mergeCell ref="B28:E28"/>
    <mergeCell ref="F28:K28"/>
    <mergeCell ref="L28:AO28"/>
    <mergeCell ref="AP28:AT28"/>
    <mergeCell ref="AU28:AY28"/>
    <mergeCell ref="AZ28:BF28"/>
    <mergeCell ref="B33:E33"/>
    <mergeCell ref="F33:K33"/>
    <mergeCell ref="L33:AO33"/>
    <mergeCell ref="AP33:AT33"/>
    <mergeCell ref="AU33:AY33"/>
    <mergeCell ref="AZ33:BF33"/>
    <mergeCell ref="AU39:AY39"/>
    <mergeCell ref="AZ39:BF39"/>
    <mergeCell ref="B29:E29"/>
    <mergeCell ref="F29:K29"/>
    <mergeCell ref="L29:AO29"/>
    <mergeCell ref="AP29:AT29"/>
    <mergeCell ref="AU53:AY53"/>
    <mergeCell ref="AZ53:BF53"/>
    <mergeCell ref="B54:E54"/>
    <mergeCell ref="F54:K54"/>
    <mergeCell ref="L54:AO54"/>
    <mergeCell ref="AP54:AT54"/>
    <mergeCell ref="AU54:AY54"/>
    <mergeCell ref="AZ54:BF54"/>
    <mergeCell ref="B52:BF52"/>
    <mergeCell ref="B61:BF61"/>
    <mergeCell ref="B55:E55"/>
    <mergeCell ref="F55:K55"/>
    <mergeCell ref="L55:AO55"/>
    <mergeCell ref="AP55:AT55"/>
    <mergeCell ref="AU55:AY55"/>
    <mergeCell ref="AZ55:BF55"/>
    <mergeCell ref="B56:E56"/>
    <mergeCell ref="F56:K56"/>
    <mergeCell ref="L56:AO56"/>
    <mergeCell ref="AP56:AT56"/>
    <mergeCell ref="AU56:AY56"/>
    <mergeCell ref="AZ56:BF56"/>
    <mergeCell ref="B57:E57"/>
    <mergeCell ref="F57:K57"/>
    <mergeCell ref="L57:AO57"/>
    <mergeCell ref="AP57:AT57"/>
    <mergeCell ref="AU57:AY57"/>
    <mergeCell ref="AZ57:BF57"/>
    <mergeCell ref="B58:E58"/>
    <mergeCell ref="F58:K58"/>
    <mergeCell ref="L58:AO58"/>
    <mergeCell ref="AP58:AT58"/>
    <mergeCell ref="AU58:AY58"/>
  </mergeCells>
  <conditionalFormatting sqref="AP8:BF14">
    <cfRule type="cellIs" dxfId="3" priority="8" operator="equal">
      <formula>0</formula>
    </cfRule>
  </conditionalFormatting>
  <conditionalFormatting sqref="AZ27:BF30 AZ32:BF34 AZ37:BF51">
    <cfRule type="cellIs" dxfId="2" priority="33" operator="equal">
      <formula>0</formula>
    </cfRule>
  </conditionalFormatting>
  <conditionalFormatting sqref="AZ53:BF66">
    <cfRule type="cellIs" dxfId="1" priority="1" operator="equal">
      <formula>0</formula>
    </cfRule>
  </conditionalFormatting>
  <conditionalFormatting sqref="AZ74:BF75">
    <cfRule type="cellIs" dxfId="0" priority="36" operator="equal">
      <formula>0</formula>
    </cfRule>
  </conditionalFormatting>
  <dataValidations disablePrompts="1" count="4">
    <dataValidation type="whole" allowBlank="1" showInputMessage="1" showErrorMessage="1" error="Minimum 1_x000a_Maximum 10" sqref="B53:E53" xr:uid="{75DC26C1-4D7F-4FFA-9502-525881B08A10}">
      <formula1>1</formula1>
      <formula2>10</formula2>
    </dataValidation>
    <dataValidation type="whole" allowBlank="1" showInputMessage="1" showErrorMessage="1" error="Minimum 11_x000a_Maximum 20" sqref="B54:E54" xr:uid="{C6BE24B7-8655-43BC-B9F0-26C737020121}">
      <formula1>11</formula1>
      <formula2>20</formula2>
    </dataValidation>
    <dataValidation type="whole" allowBlank="1" showInputMessage="1" showErrorMessage="1" error="Minimum 21_x000a_Maximum 50" sqref="B55:E55" xr:uid="{3A4F6625-DDEB-4111-B2A2-D49B879DC28A}">
      <formula1>21</formula1>
      <formula2>50</formula2>
    </dataValidation>
    <dataValidation type="whole" operator="greaterThanOrEqual" allowBlank="1" showInputMessage="1" showErrorMessage="1" error="Minimum 51" sqref="B56:E56" xr:uid="{B83E3F15-783A-4736-A53A-B25ADB065737}">
      <formula1>51</formula1>
    </dataValidation>
  </dataValidations>
  <printOptions horizontalCentered="1"/>
  <pageMargins left="0" right="0" top="0.5" bottom="0.5" header="0.3" footer="0.3"/>
  <pageSetup scale="57" orientation="portrait" r:id="rId1"/>
  <headerFooter>
    <oddFooter xml:space="preserve">&amp;C&amp;10Copyright © 2026 Data Recognition Corporation. All rights reserved. TerraNova is aregistered trademark of Data Recognition Corporation.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40</xdr:col>
                    <xdr:colOff>83820</xdr:colOff>
                    <xdr:row>5</xdr:row>
                    <xdr:rowOff>45720</xdr:rowOff>
                  </from>
                  <to>
                    <xdr:col>49</xdr:col>
                    <xdr:colOff>121920</xdr:colOff>
                    <xdr:row>6</xdr:row>
                    <xdr:rowOff>99060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CCF1-5B8E-47CD-B3CA-29279BB7D80D}">
  <dimension ref="A1:A4"/>
  <sheetViews>
    <sheetView workbookViewId="0">
      <selection activeCell="A4" sqref="A4"/>
    </sheetView>
  </sheetViews>
  <sheetFormatPr defaultRowHeight="14.4" x14ac:dyDescent="0.3"/>
  <sheetData>
    <row r="1" spans="1:1" x14ac:dyDescent="0.3">
      <c r="A1" s="2" t="s">
        <v>37</v>
      </c>
    </row>
    <row r="4" spans="1:1" x14ac:dyDescent="0.3">
      <c r="A4" s="20" t="s">
        <v>91</v>
      </c>
    </row>
  </sheetData>
  <hyperlinks>
    <hyperlink ref="A4" r:id="rId1" display="https://nam12.safelinks.protection.outlook.com/?url=https%3A%2F%2Fforms.office.com%2Fr%2FsQLNpM4W9D&amp;data=05%7C02%7CJAllen1%40DataRecognitionCorp.com%7C9778537ef6c741740fee08deeda0c7f2%7C622c704018fe4aa2846f85b2603e67cc%7C0%7C0%7C639209471964907212%7CUnknown%7CTWFpbGZsb3d8eyJFbXB0eU1hcGkiOnRydWUsIlYiOiIwLjAuMDAwMCIsIlAiOiJXaW4zMiIsIkFOIjoiTWFpbCIsIldUIjoyfQ%3D%3D%7C0%7C%7C%7C&amp;sdata=sCAmUVxadX5NM%2B0Gt4O8fb7%2B5CODIzi%2Fv4VRDZjyBQE%3D&amp;reserved=0" xr:uid="{26B7C987-4673-4AEA-A81A-9BDB2FBFC4BF}"/>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73B0-87EA-4A50-8ABF-ED733D68322E}">
  <dimension ref="A1:A3"/>
  <sheetViews>
    <sheetView workbookViewId="0">
      <selection activeCell="A3" sqref="A3"/>
    </sheetView>
  </sheetViews>
  <sheetFormatPr defaultRowHeight="14.4" x14ac:dyDescent="0.3"/>
  <sheetData>
    <row r="1" spans="1:1" x14ac:dyDescent="0.3">
      <c r="A1" s="2" t="s">
        <v>38</v>
      </c>
    </row>
    <row r="3" spans="1:1" x14ac:dyDescent="0.3">
      <c r="A3" s="20" t="s">
        <v>39</v>
      </c>
    </row>
  </sheetData>
  <sheetProtection algorithmName="SHA-512" hashValue="bpTA4Y/M58zKFEzh3CZzkOdSGTpDeFkQH65qkSabfK/99mJHzKRIhOo6xtMlOweqXCM11+4R/CVrTr0HP5ZbLw==" saltValue="2qJ1V5GDpbV2zFNbWH4gvw==" spinCount="100000" sheet="1" objects="1" scenarios="1"/>
  <hyperlinks>
    <hyperlink ref="A3" r:id="rId1" xr:uid="{5AF74925-B80F-40FF-A0F3-3F795FA5E8BB}"/>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E28C4-F7BF-4438-826F-CE3A23BF0047}">
  <dimension ref="A1:C28"/>
  <sheetViews>
    <sheetView workbookViewId="0">
      <selection activeCell="A24" sqref="A24"/>
    </sheetView>
  </sheetViews>
  <sheetFormatPr defaultColWidth="9.109375" defaultRowHeight="14.4" x14ac:dyDescent="0.3"/>
  <cols>
    <col min="1" max="1" width="14.109375" style="18" bestFit="1" customWidth="1"/>
    <col min="2" max="2" width="14.33203125" style="18" bestFit="1" customWidth="1"/>
    <col min="3" max="3" width="15.6640625" style="18" bestFit="1" customWidth="1"/>
    <col min="4" max="16384" width="9.109375" style="18"/>
  </cols>
  <sheetData>
    <row r="1" spans="1:3" x14ac:dyDescent="0.3">
      <c r="A1" s="18">
        <v>0</v>
      </c>
      <c r="B1" s="18">
        <v>500</v>
      </c>
      <c r="C1" s="18">
        <v>50</v>
      </c>
    </row>
    <row r="2" spans="1:3" x14ac:dyDescent="0.3">
      <c r="A2" s="18">
        <v>500.01</v>
      </c>
      <c r="B2" s="18">
        <v>750</v>
      </c>
      <c r="C2" s="18">
        <v>60</v>
      </c>
    </row>
    <row r="3" spans="1:3" x14ac:dyDescent="0.3">
      <c r="A3" s="18">
        <v>750.01</v>
      </c>
      <c r="B3" s="18">
        <v>1000</v>
      </c>
      <c r="C3" s="18">
        <v>75</v>
      </c>
    </row>
    <row r="4" spans="1:3" x14ac:dyDescent="0.3">
      <c r="A4" s="18">
        <v>1000.01</v>
      </c>
      <c r="B4" s="18">
        <v>1250</v>
      </c>
      <c r="C4" s="18">
        <v>90</v>
      </c>
    </row>
    <row r="5" spans="1:3" x14ac:dyDescent="0.3">
      <c r="A5" s="18">
        <v>1250.01</v>
      </c>
      <c r="B5" s="18">
        <v>1500</v>
      </c>
      <c r="C5" s="18">
        <v>100</v>
      </c>
    </row>
    <row r="6" spans="1:3" x14ac:dyDescent="0.3">
      <c r="A6" s="18">
        <v>1500.01</v>
      </c>
      <c r="B6" s="18">
        <v>1750</v>
      </c>
      <c r="C6" s="18">
        <v>110</v>
      </c>
    </row>
    <row r="7" spans="1:3" x14ac:dyDescent="0.3">
      <c r="A7" s="18">
        <v>1750.01</v>
      </c>
      <c r="B7" s="18">
        <v>2500</v>
      </c>
      <c r="C7" s="18">
        <v>120</v>
      </c>
    </row>
    <row r="8" spans="1:3" x14ac:dyDescent="0.3">
      <c r="A8" s="18">
        <v>2500.0100000000002</v>
      </c>
      <c r="B8" s="18">
        <v>3000</v>
      </c>
      <c r="C8" s="18">
        <v>150</v>
      </c>
    </row>
    <row r="9" spans="1:3" x14ac:dyDescent="0.3">
      <c r="A9" s="18">
        <v>3000.01</v>
      </c>
      <c r="B9" s="18">
        <v>4000</v>
      </c>
      <c r="C9" s="18">
        <v>175</v>
      </c>
    </row>
    <row r="10" spans="1:3" x14ac:dyDescent="0.3">
      <c r="A10" s="18">
        <v>4000.01</v>
      </c>
      <c r="B10" s="18">
        <v>5000</v>
      </c>
      <c r="C10" s="18">
        <v>185</v>
      </c>
    </row>
    <row r="11" spans="1:3" x14ac:dyDescent="0.3">
      <c r="A11" s="18">
        <v>5000.01</v>
      </c>
      <c r="B11" s="18">
        <v>6000</v>
      </c>
      <c r="C11" s="18">
        <v>225</v>
      </c>
    </row>
    <row r="12" spans="1:3" x14ac:dyDescent="0.3">
      <c r="A12" s="18">
        <v>6000.01</v>
      </c>
      <c r="B12" s="18">
        <v>7000</v>
      </c>
      <c r="C12" s="18">
        <v>300</v>
      </c>
    </row>
    <row r="13" spans="1:3" x14ac:dyDescent="0.3">
      <c r="A13" s="18">
        <v>7000.01</v>
      </c>
      <c r="B13" s="18">
        <v>8000</v>
      </c>
      <c r="C13" s="18">
        <v>350</v>
      </c>
    </row>
    <row r="14" spans="1:3" x14ac:dyDescent="0.3">
      <c r="A14" s="18">
        <v>8000.01</v>
      </c>
      <c r="B14" s="18">
        <v>9000</v>
      </c>
      <c r="C14" s="18">
        <v>375</v>
      </c>
    </row>
    <row r="15" spans="1:3" x14ac:dyDescent="0.3">
      <c r="A15" s="18">
        <v>9000.01</v>
      </c>
      <c r="B15" s="18">
        <v>10000</v>
      </c>
      <c r="C15" s="18">
        <v>425</v>
      </c>
    </row>
    <row r="16" spans="1:3" x14ac:dyDescent="0.3">
      <c r="A16" s="18">
        <v>10000.01</v>
      </c>
      <c r="B16" s="18">
        <v>12500</v>
      </c>
      <c r="C16" s="18">
        <v>500</v>
      </c>
    </row>
    <row r="17" spans="1:3" x14ac:dyDescent="0.3">
      <c r="A17" s="18">
        <v>12500.01</v>
      </c>
      <c r="B17" s="18">
        <v>15000</v>
      </c>
      <c r="C17" s="18">
        <v>525</v>
      </c>
    </row>
    <row r="18" spans="1:3" x14ac:dyDescent="0.3">
      <c r="A18" s="18">
        <v>15000.01</v>
      </c>
      <c r="B18" s="18">
        <v>17500</v>
      </c>
      <c r="C18" s="18">
        <v>600</v>
      </c>
    </row>
    <row r="19" spans="1:3" x14ac:dyDescent="0.3">
      <c r="A19" s="18">
        <v>17500.009999999998</v>
      </c>
      <c r="B19" s="18">
        <v>20000</v>
      </c>
      <c r="C19" s="18">
        <v>625</v>
      </c>
    </row>
    <row r="20" spans="1:3" x14ac:dyDescent="0.3">
      <c r="A20" s="18">
        <v>20000.009999999998</v>
      </c>
      <c r="B20" s="18">
        <v>22500</v>
      </c>
      <c r="C20" s="18">
        <v>700</v>
      </c>
    </row>
    <row r="21" spans="1:3" x14ac:dyDescent="0.3">
      <c r="A21" s="18">
        <v>22500.01</v>
      </c>
      <c r="B21" s="18">
        <v>25000</v>
      </c>
      <c r="C21" s="18">
        <v>725</v>
      </c>
    </row>
    <row r="22" spans="1:3" x14ac:dyDescent="0.3">
      <c r="A22" s="18">
        <v>25000.01</v>
      </c>
      <c r="B22" s="18">
        <v>50000</v>
      </c>
      <c r="C22" s="18">
        <v>800</v>
      </c>
    </row>
    <row r="23" spans="1:3" x14ac:dyDescent="0.3">
      <c r="A23" s="18">
        <v>50000.01</v>
      </c>
      <c r="B23" s="18">
        <v>60000</v>
      </c>
      <c r="C23" s="18">
        <v>825</v>
      </c>
    </row>
    <row r="24" spans="1:3" x14ac:dyDescent="0.3">
      <c r="A24" s="18">
        <v>60000.01</v>
      </c>
      <c r="B24" s="18">
        <v>70000</v>
      </c>
      <c r="C24" s="18">
        <v>900</v>
      </c>
    </row>
    <row r="25" spans="1:3" x14ac:dyDescent="0.3">
      <c r="A25" s="18">
        <v>70000.009999999995</v>
      </c>
      <c r="B25" s="18">
        <v>80000</v>
      </c>
      <c r="C25" s="18">
        <v>925</v>
      </c>
    </row>
    <row r="26" spans="1:3" x14ac:dyDescent="0.3">
      <c r="A26" s="18">
        <v>80000.009999999995</v>
      </c>
      <c r="B26" s="18">
        <v>90000</v>
      </c>
      <c r="C26" s="18">
        <v>950</v>
      </c>
    </row>
    <row r="27" spans="1:3" x14ac:dyDescent="0.3">
      <c r="A27" s="18">
        <v>90000.01</v>
      </c>
      <c r="B27" s="18">
        <v>100000</v>
      </c>
      <c r="C27" s="18">
        <v>1000</v>
      </c>
    </row>
    <row r="28" spans="1:3" x14ac:dyDescent="0.3">
      <c r="A28" s="18">
        <v>100000.01</v>
      </c>
      <c r="B28" s="18">
        <v>1000000</v>
      </c>
      <c r="C28" s="18" t="s">
        <v>32</v>
      </c>
    </row>
  </sheetData>
  <sheetProtection algorithmName="SHA-512" hashValue="rSEt2ruZ8Vo5LnEo4mBFHH4JIUW2hwSTP9r4NBIQVTM5D4gQ6aQvyMfQ9dS1FfAH7cbJQFK6MANh7Ae7XaXVeg==" saltValue="y1cB+UuVH4c4ZI54+XOvk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TN NEXT ONLINE</vt:lpstr>
      <vt:lpstr>Point of Contact</vt:lpstr>
      <vt:lpstr>Hierarchy</vt:lpstr>
      <vt:lpstr>Shipping</vt:lpstr>
      <vt:lpstr>'TN NEXT ONLINE'!Print_Area</vt:lpstr>
    </vt:vector>
  </TitlesOfParts>
  <Company>The McGraw-Hill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Young, Ryan</dc:creator>
  <cp:lastModifiedBy>Allen, Jollene</cp:lastModifiedBy>
  <cp:lastPrinted>2026-06-26T16:07:26Z</cp:lastPrinted>
  <dcterms:created xsi:type="dcterms:W3CDTF">2015-10-15T18:27:25Z</dcterms:created>
  <dcterms:modified xsi:type="dcterms:W3CDTF">2026-07-29T18:55:01Z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