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AD1B496A-9B2D-4B62-9D45-D1314B56E052}" xr6:coauthVersionLast="47" xr6:coauthVersionMax="47" xr10:uidLastSave="{00000000-0000-0000-0000-000000000000}"/>
  <bookViews>
    <workbookView xWindow="-108" yWindow="-108" windowWidth="23256" windowHeight="13896" xr2:uid="{00000000-000D-0000-FFFF-FFFF00000000}"/>
  </bookViews>
  <sheets>
    <sheet name="TN CB ONLINE" sheetId="2" r:id="rId1"/>
    <sheet name="Point of Contact" sheetId="4" r:id="rId2"/>
    <sheet name="Hierarchy" sheetId="5" r:id="rId3"/>
    <sheet name="Shipping" sheetId="3" state="hidden" r:id="rId4"/>
  </sheets>
  <externalReferences>
    <externalReference r:id="rId5"/>
    <externalReference r:id="rId6"/>
  </externalReferences>
  <definedNames>
    <definedName name="Answer">'[1]Order Form'!#REF!</definedName>
    <definedName name="Basic">[2]!Table2[Basic]</definedName>
    <definedName name="ColumnTitle1" localSheetId="2">#REF!</definedName>
    <definedName name="ColumnTitle1" localSheetId="1">#REF!</definedName>
    <definedName name="ColumnTitle1">#REF!</definedName>
    <definedName name="ColumnTitleRegion1..B11.1" localSheetId="2">#REF!</definedName>
    <definedName name="ColumnTitleRegion1..B11.1" localSheetId="1">#REF!</definedName>
    <definedName name="ColumnTitleRegion1..B11.1">#REF!</definedName>
    <definedName name="ColumnTitleRegion2..G14.1" localSheetId="2">#REF!</definedName>
    <definedName name="ColumnTitleRegion2..G14.1" localSheetId="1">#REF!</definedName>
    <definedName name="ColumnTitleRegion2..G14.1">#REF!</definedName>
    <definedName name="fycufcutfcufc" localSheetId="2">#REF!</definedName>
    <definedName name="fycufcutfcufc" localSheetId="1">#REF!</definedName>
    <definedName name="fycufcutfcufc">#REF!</definedName>
    <definedName name="Grades">'[2]Drop Down '!$D$1:$D$13</definedName>
    <definedName name="kjn" localSheetId="2">#REF!</definedName>
    <definedName name="kjn" localSheetId="1">#REF!</definedName>
    <definedName name="kjn">#REF!</definedName>
    <definedName name="Plan" localSheetId="2">#REF!</definedName>
    <definedName name="Plan" localSheetId="1">#REF!</definedName>
    <definedName name="Plan">#REF!</definedName>
    <definedName name="Plan1">[2]!Table4[Plan1]</definedName>
    <definedName name="Plan3">[2]!Table5[Plan3]</definedName>
    <definedName name="_xlnm.Print_Area" localSheetId="0">'TN CB ONLINE'!$A$1:$BH$68</definedName>
    <definedName name="RowTitleRegion1..G4" localSheetId="2">#REF!</definedName>
    <definedName name="RowTitleRegion1..G4" localSheetId="1">#REF!</definedName>
    <definedName name="RowTitleRegion1..G4">#REF!</definedName>
    <definedName name="RowTitleRegion2..G7" localSheetId="2">#REF!</definedName>
    <definedName name="RowTitleRegion2..G7" localSheetId="1">#REF!</definedName>
    <definedName name="RowTitleRegion2..G7">#REF!</definedName>
    <definedName name="RowTitleRegion3..D12" localSheetId="2">#REF!</definedName>
    <definedName name="RowTitleRegion3..D12" localSheetId="1">#REF!</definedName>
    <definedName name="RowTitleRegion3..D12">#REF!</definedName>
    <definedName name="RowTitleRegion4..G26" localSheetId="2">#REF!</definedName>
    <definedName name="RowTitleRegion4..G26" localSheetId="1">#REF!</definedName>
    <definedName name="RowTitleRegion4..G26">#REF!</definedName>
    <definedName name="Scoring">'[1]Order Form'!#REF!</definedName>
    <definedName name="ServiceType">[2]!Table1[Service Type]</definedName>
    <definedName name="valuevx">42.314159</definedName>
    <definedName name="Version">'[1]Order Form'!#REF!</definedName>
    <definedName name="vertex42_copyright" hidden="1">"© 2017 Vertex42 LLC"</definedName>
    <definedName name="vertex42_id" hidden="1">"quotation-template.xlsx"</definedName>
    <definedName name="vertex42_title" hidden="1">"Quotation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50" i="2" l="1"/>
  <c r="AZ49" i="2"/>
  <c r="AZ48" i="2"/>
  <c r="AZ27" i="2"/>
  <c r="AZ26" i="2"/>
  <c r="AZ44" i="2"/>
  <c r="AZ43" i="2"/>
  <c r="AZ40" i="2"/>
  <c r="AP14" i="2" l="1"/>
  <c r="AP13" i="2"/>
  <c r="AZ12" i="2"/>
  <c r="AP12" i="2"/>
  <c r="AP11" i="2"/>
  <c r="AP10" i="2"/>
  <c r="AP9" i="2"/>
  <c r="AP8" i="2"/>
  <c r="AZ41" i="2" l="1"/>
  <c r="AZ37" i="2"/>
  <c r="AZ42" i="2"/>
  <c r="AZ53" i="2"/>
  <c r="AZ39" i="2" l="1"/>
  <c r="AZ38" i="2"/>
  <c r="AZ56" i="2" l="1"/>
  <c r="AZ54" i="2"/>
  <c r="AZ32" i="2"/>
  <c r="AZ31" i="2"/>
  <c r="B28" i="2"/>
  <c r="AZ55" i="2" l="1"/>
  <c r="AZ57" i="2" l="1"/>
</calcChain>
</file>

<file path=xl/sharedStrings.xml><?xml version="1.0" encoding="utf-8"?>
<sst xmlns="http://schemas.openxmlformats.org/spreadsheetml/2006/main" count="102" uniqueCount="79">
  <si>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</si>
  <si>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</si>
  <si>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</si>
  <si>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</si>
  <si>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</si>
  <si>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</si>
  <si>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</si>
  <si>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</si>
  <si>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</si>
  <si>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</si>
  <si>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</si>
  <si>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</si>
  <si>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</si>
  <si>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</si>
  <si>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</si>
  <si>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</si>
  <si>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</si>
  <si>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Ship Via:</t>
  </si>
  <si>
    <t>Order Date:</t>
  </si>
  <si>
    <t>P.O. #:</t>
  </si>
  <si>
    <t>Subtotal:</t>
  </si>
  <si>
    <t>Grand Total:</t>
  </si>
  <si>
    <t>Shipping (est.):</t>
  </si>
  <si>
    <t>Email: ShelfCustomerService@DataRecognitionCorp.com</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</si>
  <si>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</si>
  <si>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Please submit your orders to DRC Shelf Customer Service via phone, fax, email, or mail.</t>
  </si>
  <si>
    <t>PO Box 398, Hopkins, MN 55343-0398</t>
  </si>
  <si>
    <t>Billing Address:</t>
  </si>
  <si>
    <t>C6014000</t>
  </si>
  <si>
    <t>C6014100</t>
  </si>
  <si>
    <t>Complete Battery Online Administrations</t>
  </si>
  <si>
    <t>Complete Battery with InView Online Administrations</t>
  </si>
  <si>
    <t>C8738400</t>
  </si>
  <si>
    <t>C8738300</t>
  </si>
  <si>
    <t>TerraNova 3rd Ed. Web-based Training</t>
  </si>
  <si>
    <t>TerraNova 3rd Ed. On-site Training</t>
  </si>
  <si>
    <t>C8860008</t>
  </si>
  <si>
    <t>C8860308</t>
  </si>
  <si>
    <t>Complete Battery Reporting with Lexiles</t>
  </si>
  <si>
    <t>Complete Battery with InView Reporting with Lexiles</t>
  </si>
  <si>
    <t>Qty</t>
  </si>
  <si>
    <t>Unit</t>
  </si>
  <si>
    <t>NOTE: All online products include access to Interactive Reporting. Paper reports can be ordered below or via the Scoring Services Order Form.</t>
  </si>
  <si>
    <t>INCLUDED</t>
  </si>
  <si>
    <t>Complete Battery with InView</t>
  </si>
  <si>
    <t>C8860050</t>
  </si>
  <si>
    <t>C8860016</t>
  </si>
  <si>
    <t>C8860351</t>
  </si>
  <si>
    <t>C8860316</t>
  </si>
  <si>
    <t>Call</t>
  </si>
  <si>
    <t xml:space="preserve">Home Report </t>
  </si>
  <si>
    <t>DO YOU PLAN TO ADMINISTER BOTH ONLINE &amp; PAPER ASSESSMENTS (DUAL-MODE)?</t>
  </si>
  <si>
    <t>YES/NO</t>
  </si>
  <si>
    <t>Interactive Reporting (Individual Profile Report, Assessment Summary District/School, Preliminary Group List Report)</t>
  </si>
  <si>
    <t>Click on Link Below to Complete Point of Contact Form.</t>
  </si>
  <si>
    <t>https://forms.gle/FmHVk5oVHtaJVfPN7</t>
  </si>
  <si>
    <t>Click on Link Below to complete Hierarchy form.</t>
  </si>
  <si>
    <t>https://forms.gle/GgFTeNoa4JtwJRxE8</t>
  </si>
  <si>
    <t>Complete Battery</t>
  </si>
  <si>
    <t>COMPLETE BATTERY &amp; INVIEW ONLINE ADMINISTRATIONS</t>
  </si>
  <si>
    <t>COMPLETE BATTERY &amp; INVIEW ONLINE ADMINISTRATIONS SCORING WITH LEXILES</t>
  </si>
  <si>
    <t>TERRANOVA, THIRD EDITION &amp; INVIEW ONLINE REPORTING (OPTIONAL PAPER REPORTS)</t>
  </si>
  <si>
    <t>TERRANOVA, THIRD EDITION &amp; INVIEW ONLINE TRAINING</t>
  </si>
  <si>
    <t>C8860093</t>
  </si>
  <si>
    <t>Student Data File/Extract</t>
  </si>
  <si>
    <t>C8860393</t>
  </si>
  <si>
    <t>Self Stick Labels</t>
  </si>
  <si>
    <t xml:space="preserve">TerraNova Complete Battery is available in levels 13-18 online.  InView is only available in levels 1-6 online in combination with Complete Battery.  To order InView online standalone, please use the TN NEXT - INVIEW online order form.
</t>
  </si>
  <si>
    <t xml:space="preserve">These are one calendar-year subscription prices as subscription(s) expire at the end of the purchasing month of the following calendar year.
</t>
  </si>
  <si>
    <t>2026 TerraNova, Third Edition Complete Battery Online Order Form</t>
  </si>
  <si>
    <t>Please attach purchase order and any special billing forms. Applicable state and local taxes are prepaid and will be added to your invoice.  Prices effective through December 31, 2026.</t>
  </si>
  <si>
    <t>The minimum is 25 administrations.</t>
  </si>
  <si>
    <t>ANCILLARY MATERIALS</t>
  </si>
  <si>
    <t>C1228000</t>
  </si>
  <si>
    <t>TerraNova 2024 Norms Book  - Fall (Electronic)</t>
  </si>
  <si>
    <t>C1228100</t>
  </si>
  <si>
    <t>TerraNova 2024 Norms Book  - Winter (Electronic)</t>
  </si>
  <si>
    <t>C1228200</t>
  </si>
  <si>
    <t>TerraNova 2024 Norms Book  - Spring (Electronic)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</si>
</sst>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
    <numFmt numFmtId="166" formatCode="[&lt;=9999999]###\-####;\(###\)\ ###\-####"/>
    <numFmt numFmtId="167" formatCode="m/d/yy;@"/>
  </numFmts>
  <fonts count="18"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sz val="8"/>
      <color rgb="FF000000"/>
      <name val="Segoe UI"/>
      <family val="2"/>
    </font>
    <font>
      <b/>
      <sz val="10"/>
      <color rgb="FFFF0000"/>
      <name val="Calibri"/>
      <family val="2"/>
      <scheme val="minor"/>
    </font>
    <font>
      <sz val="11"/>
      <color rgb="FFFF0000"/>
      <name val="Calibri"/>
      <family val="2"/>
      <scheme val="minor"/>
    </font>
    <font>
      <sz val="11"/>
      <color theme="1"/>
      <name val="Calibri"/>
      <family val="2"/>
      <scheme val="minor"/>
    </font>
    <font>
      <b/>
      <sz val="11"/>
      <color rgb="FFFF0000"/>
      <name val="Calibri"/>
      <family val="2"/>
      <scheme val="minor"/>
    </font>
    <font>
      <u/>
      <sz val="11"/>
      <color theme="10"/>
      <name val="Calibri"/>
      <family val="2"/>
      <scheme val="minor"/>
    </font>
    <font>
      <i/>
      <sz val="9"/>
      <name val="Calibri"/>
      <family val="2"/>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4">
    <xf numFmtId="0" fontId="0" fillId="0" borderId="0"/>
    <xf numFmtId="0" fontId="6" fillId="0" borderId="0"/>
    <xf numFmtId="44" fontId="14" fillId="0" borderId="0" applyFont="0" applyFill="0" applyBorder="0" applyAlignment="0" applyProtection="0"/>
    <xf numFmtId="0" fontId="16" fillId="0" borderId="0" applyNumberFormat="0" applyFill="0" applyBorder="0" applyAlignment="0" applyProtection="0"/>
  </cellStyleXfs>
  <cellXfs count="115">
    <xf numFmtId="0" fontId="0" fillId="0" borderId="0" xfId="0"/>
    <xf numFmtId="0" fontId="0" fillId="0" borderId="1" xfId="0" applyBorder="1"/>
    <xf numFmtId="0" fontId="5" fillId="0" borderId="0" xfId="0" applyFont="1"/>
    <xf numFmtId="0" fontId="0" fillId="0" borderId="0" xfId="0" applyAlignment="1">
      <alignment vertical="center"/>
    </xf>
    <xf numFmtId="0" fontId="0" fillId="0" borderId="14" xfId="0" applyBorder="1" applyAlignment="1">
      <alignment vertical="center"/>
    </xf>
    <xf numFmtId="4" fontId="0" fillId="0" borderId="14" xfId="0" applyNumberFormat="1" applyBorder="1" applyAlignment="1">
      <alignment vertical="center"/>
    </xf>
    <xf numFmtId="4" fontId="0" fillId="0" borderId="0" xfId="0" applyNumberForma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4" fontId="2" fillId="0" borderId="1" xfId="0" applyNumberFormat="1" applyFont="1" applyBorder="1" applyAlignment="1">
      <alignment horizontal="center" vertical="center"/>
    </xf>
    <xf numFmtId="0" fontId="1" fillId="0" borderId="0" xfId="0" applyFont="1" applyAlignment="1">
      <alignment vertical="center"/>
    </xf>
    <xf numFmtId="164" fontId="0" fillId="0" borderId="0" xfId="0" applyNumberFormat="1" applyAlignment="1">
      <alignment vertical="center"/>
    </xf>
    <xf numFmtId="3" fontId="0" fillId="0" borderId="0" xfId="0" applyNumberFormat="1" applyAlignment="1" applyProtection="1">
      <alignment horizontal="center" shrinkToFit="1"/>
      <protection locked="0"/>
    </xf>
    <xf numFmtId="0" fontId="0" fillId="0" borderId="0" xfId="0" quotePrefix="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quotePrefix="1" applyNumberFormat="1" applyAlignment="1">
      <alignment horizontal="center" shrinkToFit="1"/>
    </xf>
    <xf numFmtId="164" fontId="0" fillId="0" borderId="0" xfId="0" quotePrefix="1" applyNumberFormat="1" applyAlignment="1">
      <alignment horizontal="center"/>
    </xf>
    <xf numFmtId="164" fontId="13" fillId="0" borderId="0" xfId="0" applyNumberFormat="1" applyFont="1" applyAlignment="1">
      <alignment horizontal="center"/>
    </xf>
    <xf numFmtId="44" fontId="0" fillId="0" borderId="0" xfId="2" applyFont="1"/>
    <xf numFmtId="0" fontId="0" fillId="0" borderId="0" xfId="0" applyProtection="1">
      <protection locked="0"/>
    </xf>
    <xf numFmtId="0" fontId="16" fillId="0" borderId="0" xfId="3" applyAlignment="1">
      <alignment horizontal="left" vertical="center" indent="2"/>
    </xf>
    <xf numFmtId="0" fontId="16" fillId="0" borderId="0" xfId="3"/>
    <xf numFmtId="0" fontId="0" fillId="0" borderId="0" xfId="0" applyAlignment="1">
      <alignment horizontal="center" vertical="center"/>
    </xf>
    <xf numFmtId="0" fontId="3" fillId="0" borderId="0" xfId="0" applyFont="1" applyAlignment="1">
      <alignment horizontal="center"/>
    </xf>
    <xf numFmtId="0" fontId="12" fillId="0" borderId="0" xfId="0" applyFont="1" applyAlignment="1">
      <alignment horizontal="center"/>
    </xf>
    <xf numFmtId="3" fontId="0" fillId="0" borderId="3" xfId="0" applyNumberFormat="1" applyBorder="1" applyAlignment="1" applyProtection="1">
      <alignment horizontal="center" shrinkToFit="1"/>
      <protection locked="0"/>
    </xf>
    <xf numFmtId="0" fontId="0" fillId="0" borderId="3" xfId="0" quotePrefix="1" applyBorder="1" applyAlignment="1">
      <alignment horizontal="center"/>
    </xf>
    <xf numFmtId="0" fontId="0" fillId="0" borderId="3" xfId="0" applyBorder="1"/>
    <xf numFmtId="0" fontId="0" fillId="0" borderId="3" xfId="0" applyBorder="1" applyAlignment="1">
      <alignment horizontal="center"/>
    </xf>
    <xf numFmtId="164" fontId="0" fillId="0" borderId="3" xfId="0" applyNumberFormat="1" applyBorder="1" applyAlignment="1">
      <alignment horizontal="center"/>
    </xf>
    <xf numFmtId="164" fontId="0" fillId="0" borderId="3" xfId="0" quotePrefix="1" applyNumberFormat="1" applyBorder="1" applyAlignment="1">
      <alignment horizontal="right"/>
    </xf>
    <xf numFmtId="0" fontId="0" fillId="0" borderId="3" xfId="0" applyBorder="1" applyAlignment="1">
      <alignment wrapText="1"/>
    </xf>
    <xf numFmtId="0" fontId="5" fillId="0" borderId="3" xfId="0" applyFont="1" applyBorder="1"/>
    <xf numFmtId="164" fontId="13" fillId="0" borderId="3" xfId="0" applyNumberFormat="1" applyFont="1" applyBorder="1" applyAlignment="1">
      <alignment horizontal="center"/>
    </xf>
    <xf numFmtId="164" fontId="0" fillId="0" borderId="3" xfId="0" quotePrefix="1" applyNumberFormat="1" applyBorder="1" applyAlignment="1">
      <alignment horizontal="center"/>
    </xf>
    <xf numFmtId="0" fontId="4" fillId="0" borderId="2" xfId="0" applyFont="1" applyBorder="1" applyAlignment="1">
      <alignment horizontal="center"/>
    </xf>
    <xf numFmtId="3" fontId="0" fillId="0" borderId="12" xfId="0" applyNumberFormat="1" applyBorder="1" applyAlignment="1" applyProtection="1">
      <alignment horizontal="center" shrinkToFit="1"/>
      <protection locked="0"/>
    </xf>
    <xf numFmtId="3" fontId="0" fillId="0" borderId="11" xfId="0" applyNumberFormat="1" applyBorder="1" applyAlignment="1" applyProtection="1">
      <alignment horizontal="center" shrinkToFit="1"/>
      <protection locked="0"/>
    </xf>
    <xf numFmtId="3" fontId="0" fillId="0" borderId="13" xfId="0" applyNumberFormat="1" applyBorder="1" applyAlignment="1" applyProtection="1">
      <alignment horizontal="center" shrinkToFit="1"/>
      <protection locked="0"/>
    </xf>
    <xf numFmtId="0" fontId="0" fillId="0" borderId="12" xfId="0" quotePrefix="1" applyBorder="1" applyAlignment="1">
      <alignment horizontal="center"/>
    </xf>
    <xf numFmtId="0" fontId="0" fillId="0" borderId="11" xfId="0" quotePrefix="1" applyBorder="1" applyAlignment="1">
      <alignment horizontal="center"/>
    </xf>
    <xf numFmtId="0" fontId="0" fillId="0" borderId="13" xfId="0" quotePrefix="1" applyBorder="1" applyAlignment="1">
      <alignment horizontal="center"/>
    </xf>
    <xf numFmtId="0" fontId="0" fillId="0" borderId="12" xfId="0" applyBorder="1"/>
    <xf numFmtId="0" fontId="0" fillId="0" borderId="11" xfId="0" applyBorder="1"/>
    <xf numFmtId="0" fontId="0" fillId="0" borderId="13" xfId="0" applyBorder="1"/>
    <xf numFmtId="0" fontId="0" fillId="0" borderId="12"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164" fontId="0" fillId="0" borderId="12" xfId="0" applyNumberFormat="1" applyBorder="1" applyAlignment="1">
      <alignment horizontal="center"/>
    </xf>
    <xf numFmtId="164" fontId="0" fillId="0" borderId="11" xfId="0" applyNumberFormat="1" applyBorder="1" applyAlignment="1">
      <alignment horizontal="center"/>
    </xf>
    <xf numFmtId="164" fontId="0" fillId="0" borderId="13" xfId="0" applyNumberFormat="1" applyBorder="1" applyAlignment="1">
      <alignment horizontal="center"/>
    </xf>
    <xf numFmtId="164" fontId="0" fillId="0" borderId="12" xfId="0" quotePrefix="1" applyNumberFormat="1" applyBorder="1" applyAlignment="1">
      <alignment horizontal="right"/>
    </xf>
    <xf numFmtId="164" fontId="0" fillId="0" borderId="11" xfId="0" quotePrefix="1" applyNumberFormat="1" applyBorder="1" applyAlignment="1">
      <alignment horizontal="right"/>
    </xf>
    <xf numFmtId="164" fontId="0" fillId="0" borderId="13" xfId="0" quotePrefix="1" applyNumberFormat="1" applyBorder="1" applyAlignment="1">
      <alignment horizontal="right"/>
    </xf>
    <xf numFmtId="0" fontId="8" fillId="0" borderId="0" xfId="0" applyFont="1" applyAlignment="1">
      <alignment horizontal="center" vertical="center"/>
    </xf>
    <xf numFmtId="0" fontId="10" fillId="0" borderId="15"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2" xfId="0" applyBorder="1" applyAlignment="1">
      <alignment horizontal="right"/>
    </xf>
    <xf numFmtId="0" fontId="0" fillId="0" borderId="11" xfId="0" applyBorder="1" applyAlignment="1">
      <alignment horizontal="right"/>
    </xf>
    <xf numFmtId="0" fontId="0" fillId="0" borderId="13" xfId="0" applyBorder="1" applyAlignment="1">
      <alignment horizontal="right"/>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164" fontId="5" fillId="0" borderId="12" xfId="0" quotePrefix="1" applyNumberFormat="1" applyFont="1" applyBorder="1" applyAlignment="1">
      <alignment horizontal="right" vertical="center"/>
    </xf>
    <xf numFmtId="164" fontId="5" fillId="0" borderId="11" xfId="0" quotePrefix="1" applyNumberFormat="1" applyFont="1" applyBorder="1" applyAlignment="1">
      <alignment horizontal="right" vertical="center"/>
    </xf>
    <xf numFmtId="164" fontId="5" fillId="0" borderId="13" xfId="0" quotePrefix="1" applyNumberFormat="1" applyFont="1" applyBorder="1" applyAlignment="1">
      <alignment horizontal="right" vertical="center"/>
    </xf>
    <xf numFmtId="0" fontId="7" fillId="0" borderId="0" xfId="0" applyFont="1" applyAlignment="1">
      <alignment horizontal="center" vertical="center"/>
    </xf>
    <xf numFmtId="164" fontId="0" fillId="0" borderId="3" xfId="0" quotePrefix="1" applyNumberFormat="1" applyBorder="1" applyAlignment="1">
      <alignment horizontal="right" shrinkToFit="1"/>
    </xf>
    <xf numFmtId="0" fontId="4" fillId="0" borderId="0" xfId="0" applyFont="1" applyAlignment="1">
      <alignment horizontal="center"/>
    </xf>
    <xf numFmtId="0" fontId="0" fillId="0" borderId="0" xfId="0" applyAlignment="1">
      <alignment horizontal="center"/>
    </xf>
    <xf numFmtId="167" fontId="0" fillId="0" borderId="12"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167" fontId="0" fillId="0" borderId="13" xfId="0" applyNumberFormat="1" applyBorder="1" applyAlignment="1" applyProtection="1">
      <alignment horizontal="center"/>
      <protection locked="0"/>
    </xf>
    <xf numFmtId="0" fontId="12" fillId="0" borderId="0" xfId="0" applyFont="1" applyAlignment="1">
      <alignment horizontal="center" vertical="center" wrapText="1"/>
    </xf>
    <xf numFmtId="0" fontId="5" fillId="0" borderId="3" xfId="0" applyFont="1" applyBorder="1" applyAlignment="1">
      <alignment horizontal="center"/>
    </xf>
    <xf numFmtId="0" fontId="15" fillId="0" borderId="15" xfId="0" applyFont="1" applyBorder="1" applyAlignment="1">
      <alignment horizontal="left"/>
    </xf>
    <xf numFmtId="0" fontId="0" fillId="0" borderId="12" xfId="0" applyBorder="1" applyProtection="1">
      <protection locked="0"/>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0" fillId="0" borderId="0" xfId="0" applyAlignment="1">
      <alignment vertical="center"/>
    </xf>
    <xf numFmtId="0" fontId="0" fillId="0" borderId="2" xfId="0" applyBorder="1" applyAlignment="1" applyProtection="1">
      <alignment horizontal="left" vertical="center"/>
      <protection locked="0"/>
    </xf>
    <xf numFmtId="0" fontId="0" fillId="0" borderId="2" xfId="0" applyBorder="1" applyAlignment="1" applyProtection="1">
      <alignment horizontal="left" vertical="center"/>
      <protection locked="0" hidden="1"/>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xf>
    <xf numFmtId="0" fontId="0" fillId="0" borderId="0" xfId="0" applyAlignment="1">
      <alignment horizontal="right" vertical="center"/>
    </xf>
    <xf numFmtId="166" fontId="0" fillId="0" borderId="2" xfId="0" applyNumberFormat="1" applyBorder="1" applyAlignment="1" applyProtection="1">
      <alignment horizontal="left" vertical="center"/>
      <protection locked="0"/>
    </xf>
    <xf numFmtId="166" fontId="0" fillId="0" borderId="2" xfId="0" applyNumberFormat="1" applyBorder="1" applyAlignment="1" applyProtection="1">
      <alignment horizontal="left" vertical="center"/>
      <protection locked="0" hidden="1"/>
    </xf>
    <xf numFmtId="165"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hidden="1"/>
    </xf>
    <xf numFmtId="0" fontId="3" fillId="0" borderId="0" xfId="0" applyFont="1" applyAlignment="1">
      <alignment horizontal="center" vertical="center"/>
    </xf>
    <xf numFmtId="0" fontId="0" fillId="0" borderId="3" xfId="0" applyBorder="1" applyAlignment="1" applyProtection="1">
      <alignment horizontal="center" vertical="center"/>
      <protection locked="0"/>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0" fillId="0" borderId="3" xfId="0" applyBorder="1" applyAlignment="1">
      <alignment vertical="center"/>
    </xf>
    <xf numFmtId="0" fontId="3" fillId="0" borderId="0" xfId="0" applyFont="1" applyAlignment="1">
      <alignment horizontal="center" vertical="center"/>
    </xf>
  </cellXfs>
  <cellStyles count="4">
    <cellStyle name="Currency" xfId="2" builtinId="4"/>
    <cellStyle name="Hyperlink" xfId="3" builtinId="8"/>
    <cellStyle name="Normal" xfId="0" builtinId="0"/>
    <cellStyle name="Normal 2" xfId="1" xr:uid="{00000000-0005-0000-0000-000001000000}"/>
  </cellStyles>
  <dxfs count="6">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51759</xdr:colOff>
      <xdr:row>65</xdr:row>
      <xdr:rowOff>25878</xdr:rowOff>
    </xdr:from>
    <xdr:to>
      <xdr:col>6</xdr:col>
      <xdr:colOff>61478</xdr:colOff>
      <xdr:row>67</xdr:row>
      <xdr:rowOff>111222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66059" y="9169878"/>
          <a:ext cx="724094" cy="466344"/>
        </a:xfrm>
        <a:prstGeom prst="rect">
          <a:avLst/>
        </a:prstGeom>
      </xdr:spPr>
    </xdr:pic>
    <xdr:clientData/>
  </xdr:twoCellAnchor>
  <xdr:twoCellAnchor editAs="oneCell">
    <xdr:from>
      <xdr:col>1</xdr:col>
      <xdr:colOff>17254</xdr:colOff>
      <xdr:row>0</xdr:row>
      <xdr:rowOff>103517</xdr:rowOff>
    </xdr:from>
    <xdr:to>
      <xdr:col>13</xdr:col>
      <xdr:colOff>123654</xdr:colOff>
      <xdr:row>3</xdr:row>
      <xdr:rowOff>15456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554" y="103517"/>
          <a:ext cx="1820900" cy="483439"/>
        </a:xfrm>
        <a:prstGeom prst="rect">
          <a:avLst/>
        </a:prstGeom>
      </xdr:spPr>
    </xdr:pic>
    <xdr:clientData/>
  </xdr:twoCellAnchor>
  <xdr:twoCellAnchor>
    <xdr:from>
      <xdr:col>56</xdr:col>
      <xdr:colOff>38100</xdr:colOff>
      <xdr:row>3</xdr:row>
      <xdr:rowOff>76199</xdr:rowOff>
    </xdr:from>
    <xdr:to>
      <xdr:col>56</xdr:col>
      <xdr:colOff>83819</xdr:colOff>
      <xdr:row>3</xdr:row>
      <xdr:rowOff>121918</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8391525" y="933449"/>
          <a:ext cx="45719"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51</xdr:col>
          <xdr:colOff>22860</xdr:colOff>
          <xdr:row>6</xdr:row>
          <xdr:rowOff>99060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21%20-%20Shelf\Billing%20Docs\ORDER%20FORMS\CATALOG\2023\2023%20TN%20NEXT%20OF%20SPRING%202023%20PILOT%20WITH%20ENROLLMENTS%20FINAL.xlsx" TargetMode="External"/><Relationship Id="rId1" Type="http://schemas.openxmlformats.org/officeDocument/2006/relationships/externalLinkPath" Target="/21%20-%20Shelf/Billing%20Docs/ORDER%20FORMS/CATALOG/2023/2023%20TN%20NEXT%20OF%20SPRING%202023%20PILOT%20WITH%20ENROLLMENT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pwfs01.datarecognitioncorp.com\home$\jallen1\My%20Documents\SCORING\2019%20TerraNova%20Scoring%20Form%20%20Quotation%201-3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der Form"/>
      <sheetName val="Point of Contact"/>
      <sheetName val="Hierarchy"/>
      <sheetName val="Shipping"/>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ring Order Input Form"/>
      <sheetName val="Pre-Coding Quote"/>
      <sheetName val="Scoring &amp; Reporting Quote"/>
      <sheetName val="Scoring Pricing"/>
      <sheetName val="Master Test Grid"/>
      <sheetName val="Format Formula Sheet"/>
      <sheetName val="Quote - OLD"/>
      <sheetName val="Drop Down "/>
      <sheetName val="Drop Down2"/>
      <sheetName val="Info Dump"/>
      <sheetName val="Shipping"/>
      <sheetName val="Sheet1"/>
      <sheetName val="2019 TerraNova Scoring Form  Qu"/>
    </sheetNames>
    <sheetDataSet>
      <sheetData sheetId="0"/>
      <sheetData sheetId="1"/>
      <sheetData sheetId="2"/>
      <sheetData sheetId="3"/>
      <sheetData sheetId="4"/>
      <sheetData sheetId="5"/>
      <sheetData sheetId="6"/>
      <sheetData sheetId="7">
        <row r="1">
          <cell r="D1" t="str">
            <v>K</v>
          </cell>
        </row>
        <row r="2">
          <cell r="D2">
            <v>1</v>
          </cell>
        </row>
        <row r="3">
          <cell r="D3">
            <v>2</v>
          </cell>
        </row>
        <row r="4">
          <cell r="D4">
            <v>3</v>
          </cell>
        </row>
        <row r="5">
          <cell r="D5">
            <v>4</v>
          </cell>
        </row>
        <row r="6">
          <cell r="D6">
            <v>5</v>
          </cell>
        </row>
        <row r="7">
          <cell r="D7">
            <v>6</v>
          </cell>
        </row>
        <row r="8">
          <cell r="D8">
            <v>7</v>
          </cell>
        </row>
        <row r="9">
          <cell r="D9">
            <v>8</v>
          </cell>
        </row>
        <row r="10">
          <cell r="D10">
            <v>9</v>
          </cell>
        </row>
        <row r="11">
          <cell r="D11">
            <v>10</v>
          </cell>
        </row>
        <row r="12">
          <cell r="D12">
            <v>11</v>
          </cell>
        </row>
        <row r="13">
          <cell r="D13">
            <v>12</v>
          </cell>
        </row>
      </sheetData>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orms.gle/FmHVk5oVHtaJVfPN7"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orms.gle/GgFTeNoa4JtwJRxE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B4AC-4C61-40A0-A0EB-335DC2EC17CD}">
  <dimension ref="A1:BJ66"/>
  <sheetViews>
    <sheetView showGridLines="0" tabSelected="1" zoomScaleNormal="100" workbookViewId="0">
      <selection activeCell="L50" sqref="L50:AO50"/>
    </sheetView>
  </sheetViews>
  <sheetFormatPr defaultColWidth="2.109375" defaultRowHeight="14.4" x14ac:dyDescent="0.3"/>
  <cols>
    <col min="41" max="41" width="3.33203125" customWidth="1"/>
    <col min="50" max="50" width="2.109375" customWidth="1"/>
    <col min="52" max="52" width="3.109375" customWidth="1"/>
    <col min="62" max="62" width="1.5546875" customWidth="1"/>
  </cols>
  <sheetData>
    <row r="1" spans="2:62" x14ac:dyDescent="0.3">
      <c r="S1" s="94" t="s">
        <v>69</v>
      </c>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row>
    <row r="2" spans="2:62" ht="25.8" x14ac:dyDescent="0.3">
      <c r="P2" s="10"/>
      <c r="Q2" s="10"/>
      <c r="R2" s="10"/>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10"/>
    </row>
    <row r="3" spans="2:62" ht="25.8" x14ac:dyDescent="0.3">
      <c r="O3" s="10"/>
      <c r="P3" s="10"/>
      <c r="Q3" s="10"/>
      <c r="R3" s="10"/>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10"/>
    </row>
    <row r="4" spans="2:62" x14ac:dyDescent="0.3">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row>
    <row r="5" spans="2:62" ht="2.25" customHeight="1" x14ac:dyDescent="0.3">
      <c r="B5" s="1"/>
      <c r="C5" s="1"/>
      <c r="D5" s="1"/>
      <c r="E5" s="1"/>
      <c r="F5" s="1"/>
      <c r="G5" s="1"/>
      <c r="H5" s="1"/>
      <c r="I5" s="1"/>
      <c r="J5" s="1"/>
      <c r="K5" s="1"/>
      <c r="L5" s="1"/>
      <c r="M5" s="1"/>
      <c r="N5" s="1"/>
      <c r="O5" s="1"/>
      <c r="P5" s="1"/>
      <c r="Q5" s="1"/>
      <c r="R5" s="1"/>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row>
    <row r="7" spans="2:62" ht="15.6" x14ac:dyDescent="0.3">
      <c r="B7" s="96" t="s">
        <v>9</v>
      </c>
      <c r="C7" s="96"/>
      <c r="D7" s="96"/>
      <c r="E7" s="96"/>
      <c r="F7" s="96"/>
      <c r="G7" s="96"/>
      <c r="H7" s="96"/>
      <c r="I7" s="96"/>
      <c r="J7" s="96"/>
      <c r="K7" s="96"/>
      <c r="L7" s="96"/>
      <c r="AE7" s="96" t="s">
        <v>10</v>
      </c>
      <c r="AF7" s="96"/>
      <c r="AG7" s="96"/>
      <c r="AH7" s="96"/>
      <c r="AI7" s="96"/>
      <c r="AJ7" s="96"/>
      <c r="AK7" s="96"/>
      <c r="AL7" s="96"/>
      <c r="AM7" s="96"/>
      <c r="AN7" s="96"/>
      <c r="AO7" s="96"/>
      <c r="AP7" s="3"/>
      <c r="AQ7" s="3"/>
      <c r="AR7" s="3"/>
      <c r="AS7" s="3"/>
      <c r="AT7" s="3"/>
      <c r="AU7" s="3"/>
      <c r="AV7" s="3"/>
      <c r="AW7" s="3"/>
      <c r="AX7" s="3"/>
      <c r="AY7" s="3"/>
      <c r="AZ7" s="11"/>
      <c r="BA7" s="3"/>
      <c r="BB7" s="3"/>
      <c r="BC7" s="3"/>
      <c r="BD7" s="3"/>
      <c r="BE7" s="3"/>
      <c r="BF7" s="3"/>
      <c r="BG7" s="3"/>
    </row>
    <row r="8" spans="2:62" x14ac:dyDescent="0.3">
      <c r="B8" s="88" t="s">
        <v>0</v>
      </c>
      <c r="C8" s="88"/>
      <c r="D8" s="88"/>
      <c r="E8" s="88"/>
      <c r="F8" s="88"/>
      <c r="G8" s="88"/>
      <c r="H8" s="88"/>
      <c r="I8" s="88"/>
      <c r="J8" s="88"/>
      <c r="K8" s="88"/>
      <c r="L8" s="88"/>
      <c r="M8" s="89"/>
      <c r="N8" s="89"/>
      <c r="O8" s="89"/>
      <c r="P8" s="89"/>
      <c r="Q8" s="89"/>
      <c r="R8" s="89"/>
      <c r="S8" s="89"/>
      <c r="T8" s="89"/>
      <c r="U8" s="89"/>
      <c r="V8" s="89"/>
      <c r="W8" s="89"/>
      <c r="X8" s="89"/>
      <c r="Y8" s="89"/>
      <c r="Z8" s="89"/>
      <c r="AA8" s="89"/>
      <c r="AB8" s="89"/>
      <c r="AC8" s="89"/>
      <c r="AD8" s="3"/>
      <c r="AE8" s="88" t="s">
        <v>0</v>
      </c>
      <c r="AF8" s="88"/>
      <c r="AG8" s="88"/>
      <c r="AH8" s="88"/>
      <c r="AI8" s="88"/>
      <c r="AJ8" s="88"/>
      <c r="AK8" s="88"/>
      <c r="AL8" s="88"/>
      <c r="AM8" s="88"/>
      <c r="AN8" s="88"/>
      <c r="AO8" s="88"/>
      <c r="AP8" s="90" t="str">
        <f>IF(BJ8=FALSE,"",M8)</f>
        <v/>
      </c>
      <c r="AQ8" s="90"/>
      <c r="AR8" s="90"/>
      <c r="AS8" s="90"/>
      <c r="AT8" s="90"/>
      <c r="AU8" s="90"/>
      <c r="AV8" s="90"/>
      <c r="AW8" s="90"/>
      <c r="AX8" s="90"/>
      <c r="AY8" s="90"/>
      <c r="AZ8" s="90"/>
      <c r="BA8" s="90"/>
      <c r="BB8" s="90"/>
      <c r="BC8" s="90"/>
      <c r="BD8" s="90"/>
      <c r="BE8" s="90"/>
      <c r="BF8" s="90"/>
      <c r="BG8" s="3"/>
      <c r="BJ8" s="20" t="b">
        <v>0</v>
      </c>
    </row>
    <row r="9" spans="2:62" x14ac:dyDescent="0.3">
      <c r="B9" s="88" t="s">
        <v>1</v>
      </c>
      <c r="C9" s="88"/>
      <c r="D9" s="88"/>
      <c r="E9" s="88"/>
      <c r="F9" s="88"/>
      <c r="G9" s="88"/>
      <c r="H9" s="88"/>
      <c r="I9" s="88"/>
      <c r="J9" s="88"/>
      <c r="K9" s="88"/>
      <c r="L9" s="88"/>
      <c r="M9" s="89"/>
      <c r="N9" s="89"/>
      <c r="O9" s="89"/>
      <c r="P9" s="89"/>
      <c r="Q9" s="89"/>
      <c r="R9" s="89"/>
      <c r="S9" s="89"/>
      <c r="T9" s="89"/>
      <c r="U9" s="89"/>
      <c r="V9" s="89"/>
      <c r="W9" s="89"/>
      <c r="X9" s="89"/>
      <c r="Y9" s="89"/>
      <c r="Z9" s="89"/>
      <c r="AA9" s="89"/>
      <c r="AB9" s="89"/>
      <c r="AC9" s="89"/>
      <c r="AD9" s="3"/>
      <c r="AE9" s="88" t="s">
        <v>1</v>
      </c>
      <c r="AF9" s="88"/>
      <c r="AG9" s="88"/>
      <c r="AH9" s="88"/>
      <c r="AI9" s="88"/>
      <c r="AJ9" s="88"/>
      <c r="AK9" s="88"/>
      <c r="AL9" s="88"/>
      <c r="AM9" s="88"/>
      <c r="AN9" s="88"/>
      <c r="AO9" s="88"/>
      <c r="AP9" s="90" t="str">
        <f>IF(BJ8=FALSE,"",M9)</f>
        <v/>
      </c>
      <c r="AQ9" s="90"/>
      <c r="AR9" s="90"/>
      <c r="AS9" s="90"/>
      <c r="AT9" s="90"/>
      <c r="AU9" s="90"/>
      <c r="AV9" s="90"/>
      <c r="AW9" s="90"/>
      <c r="AX9" s="90"/>
      <c r="AY9" s="90"/>
      <c r="AZ9" s="90"/>
      <c r="BA9" s="90"/>
      <c r="BB9" s="90"/>
      <c r="BC9" s="90"/>
      <c r="BD9" s="90"/>
      <c r="BE9" s="90"/>
      <c r="BF9" s="90"/>
      <c r="BG9" s="3"/>
    </row>
    <row r="10" spans="2:62" x14ac:dyDescent="0.3">
      <c r="B10" s="88" t="s">
        <v>8</v>
      </c>
      <c r="C10" s="88"/>
      <c r="D10" s="88"/>
      <c r="E10" s="88"/>
      <c r="F10" s="88"/>
      <c r="G10" s="88"/>
      <c r="H10" s="88"/>
      <c r="I10" s="88"/>
      <c r="J10" s="88"/>
      <c r="K10" s="88"/>
      <c r="L10" s="88"/>
      <c r="M10" s="89"/>
      <c r="N10" s="89"/>
      <c r="O10" s="89"/>
      <c r="P10" s="89"/>
      <c r="Q10" s="89"/>
      <c r="R10" s="89"/>
      <c r="S10" s="89"/>
      <c r="T10" s="89"/>
      <c r="U10" s="89"/>
      <c r="V10" s="89"/>
      <c r="W10" s="89"/>
      <c r="X10" s="89"/>
      <c r="Y10" s="89"/>
      <c r="Z10" s="89"/>
      <c r="AA10" s="89"/>
      <c r="AB10" s="89"/>
      <c r="AC10" s="89"/>
      <c r="AD10" s="3"/>
      <c r="AE10" s="88" t="s">
        <v>27</v>
      </c>
      <c r="AF10" s="88"/>
      <c r="AG10" s="88"/>
      <c r="AH10" s="88"/>
      <c r="AI10" s="88"/>
      <c r="AJ10" s="88"/>
      <c r="AK10" s="88"/>
      <c r="AL10" s="88"/>
      <c r="AM10" s="88"/>
      <c r="AN10" s="88"/>
      <c r="AO10" s="88"/>
      <c r="AP10" s="90" t="str">
        <f>IF(BJ8=FALSE,"",M10)</f>
        <v/>
      </c>
      <c r="AQ10" s="90"/>
      <c r="AR10" s="90"/>
      <c r="AS10" s="90"/>
      <c r="AT10" s="90"/>
      <c r="AU10" s="90"/>
      <c r="AV10" s="90"/>
      <c r="AW10" s="90"/>
      <c r="AX10" s="90"/>
      <c r="AY10" s="90"/>
      <c r="AZ10" s="90"/>
      <c r="BA10" s="90"/>
      <c r="BB10" s="90"/>
      <c r="BC10" s="90"/>
      <c r="BD10" s="90"/>
      <c r="BE10" s="90"/>
      <c r="BF10" s="90"/>
      <c r="BG10" s="3"/>
    </row>
    <row r="11" spans="2:62" x14ac:dyDescent="0.3">
      <c r="B11" s="88" t="s">
        <v>4</v>
      </c>
      <c r="C11" s="88"/>
      <c r="D11" s="88"/>
      <c r="E11" s="88"/>
      <c r="F11" s="88"/>
      <c r="G11" s="88"/>
      <c r="H11" s="88"/>
      <c r="I11" s="88"/>
      <c r="J11" s="88"/>
      <c r="K11" s="88"/>
      <c r="L11" s="88"/>
      <c r="M11" s="89"/>
      <c r="N11" s="89"/>
      <c r="O11" s="89"/>
      <c r="P11" s="89"/>
      <c r="Q11" s="89"/>
      <c r="R11" s="89"/>
      <c r="S11" s="89"/>
      <c r="T11" s="89"/>
      <c r="U11" s="89"/>
      <c r="V11" s="89"/>
      <c r="W11" s="89"/>
      <c r="X11" s="89"/>
      <c r="Y11" s="89"/>
      <c r="Z11" s="89"/>
      <c r="AA11" s="89"/>
      <c r="AB11" s="89"/>
      <c r="AC11" s="89"/>
      <c r="AD11" s="3"/>
      <c r="AE11" s="88" t="s">
        <v>4</v>
      </c>
      <c r="AF11" s="88"/>
      <c r="AG11" s="88"/>
      <c r="AH11" s="88"/>
      <c r="AI11" s="88"/>
      <c r="AJ11" s="88"/>
      <c r="AK11" s="88"/>
      <c r="AL11" s="88"/>
      <c r="AM11" s="88"/>
      <c r="AN11" s="88"/>
      <c r="AO11" s="88"/>
      <c r="AP11" s="90" t="str">
        <f>IF(BJ8=FALSE,"",M11)</f>
        <v/>
      </c>
      <c r="AQ11" s="90"/>
      <c r="AR11" s="90"/>
      <c r="AS11" s="90"/>
      <c r="AT11" s="90"/>
      <c r="AU11" s="90"/>
      <c r="AV11" s="90"/>
      <c r="AW11" s="90"/>
      <c r="AX11" s="90"/>
      <c r="AY11" s="90"/>
      <c r="AZ11" s="90"/>
      <c r="BA11" s="90"/>
      <c r="BB11" s="90"/>
      <c r="BC11" s="90"/>
      <c r="BD11" s="90"/>
      <c r="BE11" s="90"/>
      <c r="BF11" s="90"/>
      <c r="BG11" s="3"/>
    </row>
    <row r="12" spans="2:62" x14ac:dyDescent="0.3">
      <c r="B12" s="88" t="s">
        <v>5</v>
      </c>
      <c r="C12" s="88"/>
      <c r="D12" s="88"/>
      <c r="E12" s="88"/>
      <c r="F12" s="88"/>
      <c r="G12" s="88"/>
      <c r="H12" s="88"/>
      <c r="I12" s="88"/>
      <c r="J12" s="88"/>
      <c r="K12" s="88"/>
      <c r="L12" s="88"/>
      <c r="M12" s="99"/>
      <c r="N12" s="99"/>
      <c r="O12" s="99"/>
      <c r="P12" s="99"/>
      <c r="Q12" s="100" t="s">
        <v>6</v>
      </c>
      <c r="R12" s="100"/>
      <c r="S12" s="100"/>
      <c r="T12" s="100"/>
      <c r="U12" s="100"/>
      <c r="V12" s="100"/>
      <c r="W12" s="103"/>
      <c r="X12" s="103"/>
      <c r="Y12" s="103"/>
      <c r="Z12" s="103"/>
      <c r="AA12" s="103"/>
      <c r="AB12" s="103"/>
      <c r="AC12" s="103"/>
      <c r="AD12" s="3"/>
      <c r="AE12" s="88" t="s">
        <v>5</v>
      </c>
      <c r="AF12" s="88"/>
      <c r="AG12" s="88"/>
      <c r="AH12" s="88"/>
      <c r="AI12" s="88"/>
      <c r="AJ12" s="88"/>
      <c r="AK12" s="88"/>
      <c r="AL12" s="88"/>
      <c r="AM12" s="88"/>
      <c r="AN12" s="88"/>
      <c r="AO12" s="88"/>
      <c r="AP12" s="104" t="str">
        <f>IF(BJ8=FALSE,"",M12)</f>
        <v/>
      </c>
      <c r="AQ12" s="104"/>
      <c r="AR12" s="104"/>
      <c r="AS12" s="104"/>
      <c r="AT12" s="97" t="s">
        <v>6</v>
      </c>
      <c r="AU12" s="97"/>
      <c r="AV12" s="97"/>
      <c r="AW12" s="97"/>
      <c r="AX12" s="97"/>
      <c r="AY12" s="97"/>
      <c r="AZ12" s="98" t="str">
        <f>IF(BJ8=FALSE,"",W12)</f>
        <v/>
      </c>
      <c r="BA12" s="98"/>
      <c r="BB12" s="98"/>
      <c r="BC12" s="98"/>
      <c r="BD12" s="98"/>
      <c r="BE12" s="98"/>
      <c r="BF12" s="98"/>
      <c r="BG12" s="3"/>
    </row>
    <row r="13" spans="2:62" x14ac:dyDescent="0.3">
      <c r="B13" s="88" t="s">
        <v>2</v>
      </c>
      <c r="C13" s="88"/>
      <c r="D13" s="88"/>
      <c r="E13" s="88"/>
      <c r="F13" s="88"/>
      <c r="G13" s="88"/>
      <c r="H13" s="88"/>
      <c r="I13" s="88"/>
      <c r="J13" s="88"/>
      <c r="K13" s="88"/>
      <c r="L13" s="88"/>
      <c r="M13" s="101"/>
      <c r="N13" s="101"/>
      <c r="O13" s="101"/>
      <c r="P13" s="101"/>
      <c r="Q13" s="101"/>
      <c r="R13" s="101"/>
      <c r="S13" s="101"/>
      <c r="T13" s="101"/>
      <c r="U13" s="101"/>
      <c r="V13" s="101"/>
      <c r="W13" s="101"/>
      <c r="X13" s="101"/>
      <c r="Y13" s="101"/>
      <c r="Z13" s="101"/>
      <c r="AA13" s="101"/>
      <c r="AB13" s="101"/>
      <c r="AC13" s="101"/>
      <c r="AD13" s="3"/>
      <c r="AE13" s="88" t="s">
        <v>2</v>
      </c>
      <c r="AF13" s="88"/>
      <c r="AG13" s="88"/>
      <c r="AH13" s="88"/>
      <c r="AI13" s="88"/>
      <c r="AJ13" s="88"/>
      <c r="AK13" s="88"/>
      <c r="AL13" s="88"/>
      <c r="AM13" s="88"/>
      <c r="AN13" s="88"/>
      <c r="AO13" s="88"/>
      <c r="AP13" s="102" t="str">
        <f>IF(BJ8=FALSE,"",M13)</f>
        <v/>
      </c>
      <c r="AQ13" s="102"/>
      <c r="AR13" s="102"/>
      <c r="AS13" s="102"/>
      <c r="AT13" s="102"/>
      <c r="AU13" s="102"/>
      <c r="AV13" s="102"/>
      <c r="AW13" s="102"/>
      <c r="AX13" s="102"/>
      <c r="AY13" s="102"/>
      <c r="AZ13" s="102"/>
      <c r="BA13" s="102"/>
      <c r="BB13" s="102"/>
      <c r="BC13" s="102"/>
      <c r="BD13" s="102"/>
      <c r="BE13" s="102"/>
      <c r="BF13" s="102"/>
      <c r="BG13" s="3"/>
    </row>
    <row r="14" spans="2:62" x14ac:dyDescent="0.3">
      <c r="B14" s="88" t="s">
        <v>7</v>
      </c>
      <c r="C14" s="88"/>
      <c r="D14" s="88"/>
      <c r="E14" s="88"/>
      <c r="F14" s="88"/>
      <c r="G14" s="88"/>
      <c r="H14" s="88"/>
      <c r="I14" s="88"/>
      <c r="J14" s="88"/>
      <c r="K14" s="88"/>
      <c r="L14" s="88"/>
      <c r="M14" s="89"/>
      <c r="N14" s="89"/>
      <c r="O14" s="89"/>
      <c r="P14" s="89"/>
      <c r="Q14" s="89"/>
      <c r="R14" s="89"/>
      <c r="S14" s="89"/>
      <c r="T14" s="89"/>
      <c r="U14" s="89"/>
      <c r="V14" s="89"/>
      <c r="W14" s="89"/>
      <c r="X14" s="89"/>
      <c r="Y14" s="89"/>
      <c r="Z14" s="89"/>
      <c r="AA14" s="89"/>
      <c r="AB14" s="89"/>
      <c r="AC14" s="89"/>
      <c r="AD14" s="3"/>
      <c r="AE14" s="88" t="s">
        <v>3</v>
      </c>
      <c r="AF14" s="88"/>
      <c r="AG14" s="88"/>
      <c r="AH14" s="88"/>
      <c r="AI14" s="88"/>
      <c r="AJ14" s="88"/>
      <c r="AK14" s="88"/>
      <c r="AL14" s="88"/>
      <c r="AM14" s="88"/>
      <c r="AN14" s="88"/>
      <c r="AO14" s="88"/>
      <c r="AP14" s="90" t="str">
        <f>IF(BJ8=FALSE,"",M14)</f>
        <v/>
      </c>
      <c r="AQ14" s="90"/>
      <c r="AR14" s="90"/>
      <c r="AS14" s="90"/>
      <c r="AT14" s="90"/>
      <c r="AU14" s="90"/>
      <c r="AV14" s="90"/>
      <c r="AW14" s="90"/>
      <c r="AX14" s="90"/>
      <c r="AY14" s="90"/>
      <c r="AZ14" s="90"/>
      <c r="BA14" s="90"/>
      <c r="BB14" s="90"/>
      <c r="BC14" s="90"/>
      <c r="BD14" s="90"/>
      <c r="BE14" s="90"/>
      <c r="BF14" s="90"/>
      <c r="BG14" s="3"/>
    </row>
    <row r="15" spans="2:62" x14ac:dyDescent="0.3">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row>
    <row r="17" spans="1:59" x14ac:dyDescent="0.3">
      <c r="B17" s="78" t="s">
        <v>19</v>
      </c>
      <c r="C17" s="78"/>
      <c r="D17" s="78"/>
      <c r="E17" s="78"/>
      <c r="F17" s="91"/>
      <c r="G17" s="92"/>
      <c r="H17" s="92"/>
      <c r="I17" s="92"/>
      <c r="J17" s="92"/>
      <c r="K17" s="92"/>
      <c r="L17" s="92"/>
      <c r="M17" s="92"/>
      <c r="N17" s="92"/>
      <c r="O17" s="92"/>
      <c r="P17" s="92"/>
      <c r="Q17" s="92"/>
      <c r="R17" s="93"/>
      <c r="T17" s="78" t="s">
        <v>17</v>
      </c>
      <c r="U17" s="78"/>
      <c r="V17" s="78"/>
      <c r="W17" s="78"/>
      <c r="X17" s="78"/>
      <c r="Y17" s="91"/>
      <c r="Z17" s="92"/>
      <c r="AA17" s="92"/>
      <c r="AB17" s="92"/>
      <c r="AC17" s="92"/>
      <c r="AD17" s="92"/>
      <c r="AE17" s="92"/>
      <c r="AF17" s="92"/>
      <c r="AG17" s="92"/>
      <c r="AH17" s="92"/>
      <c r="AI17" s="92"/>
      <c r="AJ17" s="92"/>
      <c r="AK17" s="93"/>
      <c r="AM17" s="78" t="s">
        <v>18</v>
      </c>
      <c r="AN17" s="78"/>
      <c r="AO17" s="78"/>
      <c r="AP17" s="78"/>
      <c r="AQ17" s="78"/>
      <c r="AR17" s="78"/>
      <c r="AS17" s="78"/>
      <c r="AT17" s="79"/>
      <c r="AU17" s="80"/>
      <c r="AV17" s="80"/>
      <c r="AW17" s="80"/>
      <c r="AX17" s="80"/>
      <c r="AY17" s="80"/>
      <c r="AZ17" s="80"/>
      <c r="BA17" s="80"/>
      <c r="BB17" s="80"/>
      <c r="BC17" s="80"/>
      <c r="BD17" s="80"/>
      <c r="BE17" s="80"/>
      <c r="BF17" s="81"/>
    </row>
    <row r="18" spans="1:59" x14ac:dyDescent="0.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row>
    <row r="19" spans="1:59" s="14" customFormat="1" x14ac:dyDescent="0.3">
      <c r="B19" s="84" t="s">
        <v>51</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row>
    <row r="20" spans="1:59" x14ac:dyDescent="0.3">
      <c r="B20" s="85"/>
      <c r="C20" s="45"/>
      <c r="D20" t="s">
        <v>52</v>
      </c>
    </row>
    <row r="21" spans="1:59" ht="15.6" x14ac:dyDescent="0.3">
      <c r="B21" s="24" t="s">
        <v>59</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row>
    <row r="22" spans="1:59" s="23" customFormat="1" ht="36" customHeight="1" x14ac:dyDescent="0.3">
      <c r="B22" s="82" t="s">
        <v>67</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row>
    <row r="23" spans="1:59" ht="17.399999999999999" customHeight="1" x14ac:dyDescent="0.3">
      <c r="B23" s="77" t="s">
        <v>71</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row>
    <row r="24" spans="1:59" ht="20.399999999999999" customHeight="1" x14ac:dyDescent="0.3">
      <c r="B24" s="86" t="s">
        <v>68</v>
      </c>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row>
    <row r="25" spans="1:59" x14ac:dyDescent="0.3">
      <c r="A25" s="2"/>
      <c r="B25" s="83" t="s">
        <v>40</v>
      </c>
      <c r="C25" s="83"/>
      <c r="D25" s="83"/>
      <c r="E25" s="83"/>
      <c r="F25" s="83" t="s">
        <v>14</v>
      </c>
      <c r="G25" s="83"/>
      <c r="H25" s="83"/>
      <c r="I25" s="83"/>
      <c r="J25" s="83"/>
      <c r="K25" s="83"/>
      <c r="L25" s="83" t="s">
        <v>12</v>
      </c>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t="s">
        <v>41</v>
      </c>
      <c r="AQ25" s="83"/>
      <c r="AR25" s="83"/>
      <c r="AS25" s="83"/>
      <c r="AT25" s="83"/>
      <c r="AU25" s="83" t="s">
        <v>13</v>
      </c>
      <c r="AV25" s="83"/>
      <c r="AW25" s="83"/>
      <c r="AX25" s="83"/>
      <c r="AY25" s="83"/>
      <c r="AZ25" s="83" t="s">
        <v>15</v>
      </c>
      <c r="BA25" s="83"/>
      <c r="BB25" s="83"/>
      <c r="BC25" s="83"/>
      <c r="BD25" s="83"/>
      <c r="BE25" s="83"/>
      <c r="BF25" s="83"/>
      <c r="BG25" s="2"/>
    </row>
    <row r="26" spans="1:59" x14ac:dyDescent="0.3">
      <c r="B26" s="26"/>
      <c r="C26" s="26"/>
      <c r="D26" s="26"/>
      <c r="E26" s="26"/>
      <c r="F26" s="27" t="s">
        <v>28</v>
      </c>
      <c r="G26" s="27"/>
      <c r="H26" s="27"/>
      <c r="I26" s="27"/>
      <c r="J26" s="27"/>
      <c r="K26" s="27"/>
      <c r="L26" s="28" t="s">
        <v>30</v>
      </c>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9" t="s">
        <v>16</v>
      </c>
      <c r="AQ26" s="29"/>
      <c r="AR26" s="29"/>
      <c r="AS26" s="29"/>
      <c r="AT26" s="29"/>
      <c r="AU26" s="30">
        <v>15.8</v>
      </c>
      <c r="AV26" s="30"/>
      <c r="AW26" s="30"/>
      <c r="AX26" s="30"/>
      <c r="AY26" s="30"/>
      <c r="AZ26" s="76" t="str">
        <f>IF($B$29=0,0,IF($B$26&lt;25,"Min. order not met",AU26*B26))</f>
        <v>Min. order not met</v>
      </c>
      <c r="BA26" s="76"/>
      <c r="BB26" s="76"/>
      <c r="BC26" s="76"/>
      <c r="BD26" s="76"/>
      <c r="BE26" s="76"/>
      <c r="BF26" s="76"/>
    </row>
    <row r="27" spans="1:59" x14ac:dyDescent="0.3">
      <c r="B27" s="26"/>
      <c r="C27" s="26"/>
      <c r="D27" s="26"/>
      <c r="E27" s="26"/>
      <c r="F27" s="27" t="s">
        <v>29</v>
      </c>
      <c r="G27" s="27"/>
      <c r="H27" s="27"/>
      <c r="I27" s="27"/>
      <c r="J27" s="27"/>
      <c r="K27" s="27"/>
      <c r="L27" s="28" t="s">
        <v>31</v>
      </c>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9" t="s">
        <v>16</v>
      </c>
      <c r="AQ27" s="29"/>
      <c r="AR27" s="29"/>
      <c r="AS27" s="29"/>
      <c r="AT27" s="29"/>
      <c r="AU27" s="30">
        <v>24.6</v>
      </c>
      <c r="AV27" s="30"/>
      <c r="AW27" s="30"/>
      <c r="AX27" s="30"/>
      <c r="AY27" s="30"/>
      <c r="AZ27" s="76" t="str">
        <f>IF($B$29=0,0,IF($B$27&lt;25,"Min. order not met",AU27*B27))</f>
        <v>Min. order not met</v>
      </c>
      <c r="BA27" s="76"/>
      <c r="BB27" s="76"/>
      <c r="BC27" s="76"/>
      <c r="BD27" s="76"/>
      <c r="BE27" s="76"/>
      <c r="BF27" s="76"/>
    </row>
    <row r="28" spans="1:59" ht="1.2" customHeight="1" x14ac:dyDescent="0.3">
      <c r="B28" s="12">
        <f>SUM(B26:B27)</f>
        <v>0</v>
      </c>
      <c r="C28" s="12"/>
      <c r="D28" s="12"/>
      <c r="E28" s="12"/>
      <c r="F28" s="13"/>
      <c r="G28" s="13"/>
      <c r="H28" s="13"/>
      <c r="I28" s="13"/>
      <c r="J28" s="13"/>
      <c r="K28" s="13"/>
      <c r="AP28" s="14"/>
      <c r="AQ28" s="14"/>
      <c r="AR28" s="14"/>
      <c r="AS28" s="14"/>
      <c r="AT28" s="14"/>
      <c r="AU28" s="15"/>
      <c r="AV28" s="15"/>
      <c r="AW28" s="15"/>
      <c r="AX28" s="15"/>
      <c r="AY28" s="15"/>
      <c r="AZ28" s="16"/>
      <c r="BA28" s="16"/>
      <c r="BB28" s="16"/>
      <c r="BC28" s="16"/>
      <c r="BD28" s="16"/>
      <c r="BE28" s="16"/>
      <c r="BF28" s="16"/>
    </row>
    <row r="29" spans="1:59" ht="15.6" x14ac:dyDescent="0.3">
      <c r="B29" s="24" t="s">
        <v>60</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row>
    <row r="30" spans="1:59" x14ac:dyDescent="0.3">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row>
    <row r="31" spans="1:59" ht="18" customHeight="1" x14ac:dyDescent="0.3">
      <c r="B31" s="26"/>
      <c r="C31" s="26"/>
      <c r="D31" s="26"/>
      <c r="E31" s="26"/>
      <c r="F31" s="27" t="s">
        <v>36</v>
      </c>
      <c r="G31" s="27"/>
      <c r="H31" s="27"/>
      <c r="I31" s="27"/>
      <c r="J31" s="27"/>
      <c r="K31" s="27"/>
      <c r="L31" s="28" t="s">
        <v>38</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9" t="s">
        <v>16</v>
      </c>
      <c r="AQ31" s="29"/>
      <c r="AR31" s="29"/>
      <c r="AS31" s="29"/>
      <c r="AT31" s="29"/>
      <c r="AU31" s="30">
        <v>1.32</v>
      </c>
      <c r="AV31" s="30"/>
      <c r="AW31" s="30"/>
      <c r="AX31" s="30"/>
      <c r="AY31" s="30"/>
      <c r="AZ31" s="31">
        <f t="shared" ref="AZ31:AZ32" si="0">AU31*B31</f>
        <v>0</v>
      </c>
      <c r="BA31" s="31"/>
      <c r="BB31" s="31"/>
      <c r="BC31" s="31"/>
      <c r="BD31" s="31"/>
      <c r="BE31" s="31"/>
      <c r="BF31" s="31"/>
    </row>
    <row r="32" spans="1:59" x14ac:dyDescent="0.3">
      <c r="B32" s="26"/>
      <c r="C32" s="26"/>
      <c r="D32" s="26"/>
      <c r="E32" s="26"/>
      <c r="F32" s="27" t="s">
        <v>37</v>
      </c>
      <c r="G32" s="27"/>
      <c r="H32" s="27"/>
      <c r="I32" s="27"/>
      <c r="J32" s="27"/>
      <c r="K32" s="27"/>
      <c r="L32" s="28" t="s">
        <v>39</v>
      </c>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9" t="s">
        <v>16</v>
      </c>
      <c r="AQ32" s="29"/>
      <c r="AR32" s="29"/>
      <c r="AS32" s="29"/>
      <c r="AT32" s="29"/>
      <c r="AU32" s="30">
        <v>1.32</v>
      </c>
      <c r="AV32" s="30"/>
      <c r="AW32" s="30"/>
      <c r="AX32" s="30"/>
      <c r="AY32" s="30"/>
      <c r="AZ32" s="31">
        <f t="shared" si="0"/>
        <v>0</v>
      </c>
      <c r="BA32" s="31"/>
      <c r="BB32" s="31"/>
      <c r="BC32" s="31"/>
      <c r="BD32" s="31"/>
      <c r="BE32" s="31"/>
      <c r="BF32" s="31"/>
    </row>
    <row r="33" spans="2:58" x14ac:dyDescent="0.3">
      <c r="B33" s="12"/>
      <c r="C33" s="12"/>
      <c r="D33" s="12"/>
      <c r="E33" s="12"/>
      <c r="F33" s="13"/>
      <c r="G33" s="13"/>
      <c r="H33" s="13"/>
      <c r="I33" s="13"/>
      <c r="J33" s="13"/>
      <c r="K33" s="13"/>
      <c r="AP33" s="14"/>
      <c r="AQ33" s="14"/>
      <c r="AR33" s="14"/>
      <c r="AS33" s="14"/>
      <c r="AT33" s="14"/>
      <c r="AU33" s="15"/>
      <c r="AV33" s="15"/>
      <c r="AW33" s="15"/>
      <c r="AX33" s="15"/>
      <c r="AY33" s="15"/>
      <c r="AZ33" s="17"/>
      <c r="BA33" s="17"/>
      <c r="BB33" s="17"/>
      <c r="BC33" s="17"/>
      <c r="BD33" s="17"/>
      <c r="BE33" s="17"/>
      <c r="BF33" s="17"/>
    </row>
    <row r="34" spans="2:58" ht="15.6" x14ac:dyDescent="0.3">
      <c r="B34" s="24" t="s">
        <v>61</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row>
    <row r="35" spans="2:58" x14ac:dyDescent="0.3">
      <c r="B35" s="25" t="s">
        <v>42</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row>
    <row r="36" spans="2:58" ht="30" customHeight="1" x14ac:dyDescent="0.3">
      <c r="B36" s="26"/>
      <c r="C36" s="26"/>
      <c r="D36" s="26"/>
      <c r="E36" s="26"/>
      <c r="F36" s="27"/>
      <c r="G36" s="27"/>
      <c r="H36" s="27"/>
      <c r="I36" s="27"/>
      <c r="J36" s="27"/>
      <c r="K36" s="27"/>
      <c r="L36" s="32" t="s">
        <v>53</v>
      </c>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29"/>
      <c r="AQ36" s="29"/>
      <c r="AR36" s="29"/>
      <c r="AS36" s="29"/>
      <c r="AT36" s="29"/>
      <c r="AU36" s="30" t="s">
        <v>43</v>
      </c>
      <c r="AV36" s="30"/>
      <c r="AW36" s="30"/>
      <c r="AX36" s="30"/>
      <c r="AY36" s="30"/>
      <c r="AZ36" s="35"/>
      <c r="BA36" s="35"/>
      <c r="BB36" s="35"/>
      <c r="BC36" s="35"/>
      <c r="BD36" s="35"/>
      <c r="BE36" s="35"/>
      <c r="BF36" s="35"/>
    </row>
    <row r="37" spans="2:58" x14ac:dyDescent="0.3">
      <c r="B37" s="26"/>
      <c r="C37" s="26"/>
      <c r="D37" s="26"/>
      <c r="E37" s="26"/>
      <c r="F37" s="27"/>
      <c r="G37" s="27"/>
      <c r="H37" s="27"/>
      <c r="I37" s="27"/>
      <c r="J37" s="27"/>
      <c r="K37" s="27"/>
      <c r="L37" s="33" t="s">
        <v>58</v>
      </c>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9"/>
      <c r="AQ37" s="29"/>
      <c r="AR37" s="29"/>
      <c r="AS37" s="29"/>
      <c r="AT37" s="29"/>
      <c r="AU37" s="34"/>
      <c r="AV37" s="34"/>
      <c r="AW37" s="34"/>
      <c r="AX37" s="34"/>
      <c r="AY37" s="34"/>
      <c r="AZ37" s="35">
        <f t="shared" ref="AZ37" si="1">AU37*B37</f>
        <v>0</v>
      </c>
      <c r="BA37" s="35"/>
      <c r="BB37" s="35"/>
      <c r="BC37" s="35"/>
      <c r="BD37" s="35"/>
      <c r="BE37" s="35"/>
      <c r="BF37" s="35"/>
    </row>
    <row r="38" spans="2:58" x14ac:dyDescent="0.3">
      <c r="B38" s="26"/>
      <c r="C38" s="26"/>
      <c r="D38" s="26"/>
      <c r="E38" s="26"/>
      <c r="F38" s="27" t="s">
        <v>45</v>
      </c>
      <c r="G38" s="27"/>
      <c r="H38" s="27"/>
      <c r="I38" s="27"/>
      <c r="J38" s="27"/>
      <c r="K38" s="27"/>
      <c r="L38" s="28" t="s">
        <v>66</v>
      </c>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9" t="s">
        <v>16</v>
      </c>
      <c r="AQ38" s="29"/>
      <c r="AR38" s="29"/>
      <c r="AS38" s="29"/>
      <c r="AT38" s="29"/>
      <c r="AU38" s="30">
        <v>1.71</v>
      </c>
      <c r="AV38" s="30"/>
      <c r="AW38" s="30"/>
      <c r="AX38" s="30"/>
      <c r="AY38" s="30"/>
      <c r="AZ38" s="31">
        <f t="shared" ref="AZ38:AZ39" si="2">AU38*B38</f>
        <v>0</v>
      </c>
      <c r="BA38" s="31"/>
      <c r="BB38" s="31"/>
      <c r="BC38" s="31"/>
      <c r="BD38" s="31"/>
      <c r="BE38" s="31"/>
      <c r="BF38" s="31"/>
    </row>
    <row r="39" spans="2:58" x14ac:dyDescent="0.3">
      <c r="B39" s="26"/>
      <c r="C39" s="26"/>
      <c r="D39" s="26"/>
      <c r="E39" s="26"/>
      <c r="F39" s="27" t="s">
        <v>46</v>
      </c>
      <c r="G39" s="27"/>
      <c r="H39" s="27"/>
      <c r="I39" s="27"/>
      <c r="J39" s="27"/>
      <c r="K39" s="27"/>
      <c r="L39" s="28" t="s">
        <v>50</v>
      </c>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9" t="s">
        <v>16</v>
      </c>
      <c r="AQ39" s="29"/>
      <c r="AR39" s="29"/>
      <c r="AS39" s="29"/>
      <c r="AT39" s="29"/>
      <c r="AU39" s="30">
        <v>4.05</v>
      </c>
      <c r="AV39" s="30"/>
      <c r="AW39" s="30"/>
      <c r="AX39" s="30"/>
      <c r="AY39" s="30"/>
      <c r="AZ39" s="31">
        <f t="shared" si="2"/>
        <v>0</v>
      </c>
      <c r="BA39" s="31"/>
      <c r="BB39" s="31"/>
      <c r="BC39" s="31"/>
      <c r="BD39" s="31"/>
      <c r="BE39" s="31"/>
      <c r="BF39" s="31"/>
    </row>
    <row r="40" spans="2:58" x14ac:dyDescent="0.3">
      <c r="B40" s="26"/>
      <c r="C40" s="26"/>
      <c r="D40" s="26"/>
      <c r="E40" s="26"/>
      <c r="F40" s="27" t="s">
        <v>63</v>
      </c>
      <c r="G40" s="27"/>
      <c r="H40" s="27"/>
      <c r="I40" s="27"/>
      <c r="J40" s="27"/>
      <c r="K40" s="27"/>
      <c r="L40" s="28" t="s">
        <v>64</v>
      </c>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9" t="s">
        <v>16</v>
      </c>
      <c r="AQ40" s="29"/>
      <c r="AR40" s="29"/>
      <c r="AS40" s="29"/>
      <c r="AT40" s="29"/>
      <c r="AU40" s="30">
        <v>2.5499999999999998</v>
      </c>
      <c r="AV40" s="30"/>
      <c r="AW40" s="30"/>
      <c r="AX40" s="30"/>
      <c r="AY40" s="30"/>
      <c r="AZ40" s="31">
        <f t="shared" ref="AZ40" si="3">AU40*B40</f>
        <v>0</v>
      </c>
      <c r="BA40" s="31"/>
      <c r="BB40" s="31"/>
      <c r="BC40" s="31"/>
      <c r="BD40" s="31"/>
      <c r="BE40" s="31"/>
      <c r="BF40" s="31"/>
    </row>
    <row r="41" spans="2:58" x14ac:dyDescent="0.3">
      <c r="B41" s="26"/>
      <c r="C41" s="26"/>
      <c r="D41" s="26"/>
      <c r="E41" s="26"/>
      <c r="F41" s="27"/>
      <c r="G41" s="27"/>
      <c r="H41" s="27"/>
      <c r="I41" s="27"/>
      <c r="J41" s="27"/>
      <c r="K41" s="27"/>
      <c r="L41" s="33" t="s">
        <v>44</v>
      </c>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9"/>
      <c r="AQ41" s="29"/>
      <c r="AR41" s="29"/>
      <c r="AS41" s="29"/>
      <c r="AT41" s="29"/>
      <c r="AU41" s="30"/>
      <c r="AV41" s="30"/>
      <c r="AW41" s="30"/>
      <c r="AX41" s="30"/>
      <c r="AY41" s="30"/>
      <c r="AZ41" s="31">
        <f t="shared" ref="AZ41" si="4">AU41*B41</f>
        <v>0</v>
      </c>
      <c r="BA41" s="31"/>
      <c r="BB41" s="31"/>
      <c r="BC41" s="31"/>
      <c r="BD41" s="31"/>
      <c r="BE41" s="31"/>
      <c r="BF41" s="31"/>
    </row>
    <row r="42" spans="2:58" x14ac:dyDescent="0.3">
      <c r="B42" s="26"/>
      <c r="C42" s="26"/>
      <c r="D42" s="26"/>
      <c r="E42" s="26"/>
      <c r="F42" s="27" t="s">
        <v>47</v>
      </c>
      <c r="G42" s="27"/>
      <c r="H42" s="27"/>
      <c r="I42" s="27"/>
      <c r="J42" s="27"/>
      <c r="K42" s="27"/>
      <c r="L42" s="28" t="s">
        <v>66</v>
      </c>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9" t="s">
        <v>16</v>
      </c>
      <c r="AQ42" s="29"/>
      <c r="AR42" s="29"/>
      <c r="AS42" s="29"/>
      <c r="AT42" s="29"/>
      <c r="AU42" s="30">
        <v>1.93</v>
      </c>
      <c r="AV42" s="30"/>
      <c r="AW42" s="30"/>
      <c r="AX42" s="30"/>
      <c r="AY42" s="30"/>
      <c r="AZ42" s="31">
        <f t="shared" ref="AZ42" si="5">AU42*B42</f>
        <v>0</v>
      </c>
      <c r="BA42" s="31"/>
      <c r="BB42" s="31"/>
      <c r="BC42" s="31"/>
      <c r="BD42" s="31"/>
      <c r="BE42" s="31"/>
      <c r="BF42" s="31"/>
    </row>
    <row r="43" spans="2:58" x14ac:dyDescent="0.3">
      <c r="B43" s="26"/>
      <c r="C43" s="26"/>
      <c r="D43" s="26"/>
      <c r="E43" s="26"/>
      <c r="F43" s="27" t="s">
        <v>48</v>
      </c>
      <c r="G43" s="27"/>
      <c r="H43" s="27"/>
      <c r="I43" s="27"/>
      <c r="J43" s="27"/>
      <c r="K43" s="27"/>
      <c r="L43" s="28" t="s">
        <v>50</v>
      </c>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9" t="s">
        <v>16</v>
      </c>
      <c r="AQ43" s="29"/>
      <c r="AR43" s="29"/>
      <c r="AS43" s="29"/>
      <c r="AT43" s="29"/>
      <c r="AU43" s="30">
        <v>4.4000000000000004</v>
      </c>
      <c r="AV43" s="30"/>
      <c r="AW43" s="30"/>
      <c r="AX43" s="30"/>
      <c r="AY43" s="30"/>
      <c r="AZ43" s="31">
        <f t="shared" ref="AZ43:AZ44" si="6">AU43*B43</f>
        <v>0</v>
      </c>
      <c r="BA43" s="31"/>
      <c r="BB43" s="31"/>
      <c r="BC43" s="31"/>
      <c r="BD43" s="31"/>
      <c r="BE43" s="31"/>
      <c r="BF43" s="31"/>
    </row>
    <row r="44" spans="2:58" x14ac:dyDescent="0.3">
      <c r="B44" s="26"/>
      <c r="C44" s="26"/>
      <c r="D44" s="26"/>
      <c r="E44" s="26"/>
      <c r="F44" s="27" t="s">
        <v>65</v>
      </c>
      <c r="G44" s="27"/>
      <c r="H44" s="27"/>
      <c r="I44" s="27"/>
      <c r="J44" s="27"/>
      <c r="K44" s="27"/>
      <c r="L44" s="28" t="s">
        <v>64</v>
      </c>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9" t="s">
        <v>16</v>
      </c>
      <c r="AQ44" s="29"/>
      <c r="AR44" s="29"/>
      <c r="AS44" s="29"/>
      <c r="AT44" s="29"/>
      <c r="AU44" s="30">
        <v>2.5499999999999998</v>
      </c>
      <c r="AV44" s="30"/>
      <c r="AW44" s="30"/>
      <c r="AX44" s="30"/>
      <c r="AY44" s="30"/>
      <c r="AZ44" s="31">
        <f t="shared" si="6"/>
        <v>0</v>
      </c>
      <c r="BA44" s="31"/>
      <c r="BB44" s="31"/>
      <c r="BC44" s="31"/>
      <c r="BD44" s="31"/>
      <c r="BE44" s="31"/>
      <c r="BF44" s="31"/>
    </row>
    <row r="45" spans="2:58" ht="22.5" hidden="1" customHeight="1" x14ac:dyDescent="0.3">
      <c r="B45" s="12"/>
      <c r="C45" s="12"/>
      <c r="D45" s="12"/>
      <c r="E45" s="12"/>
      <c r="F45" s="13"/>
      <c r="G45" s="13"/>
      <c r="H45" s="13"/>
      <c r="I45" s="13"/>
      <c r="J45" s="13"/>
      <c r="K45" s="13"/>
      <c r="AP45" s="14"/>
      <c r="AQ45" s="14"/>
      <c r="AR45" s="14"/>
      <c r="AS45" s="14"/>
      <c r="AT45" s="14"/>
      <c r="AU45" s="18"/>
      <c r="AV45" s="18"/>
      <c r="AW45" s="18"/>
      <c r="AX45" s="18"/>
      <c r="AY45" s="18"/>
      <c r="AZ45" s="35"/>
      <c r="BA45" s="35"/>
      <c r="BB45" s="35"/>
      <c r="BC45" s="35"/>
      <c r="BD45" s="35"/>
      <c r="BE45" s="35"/>
      <c r="BF45" s="35"/>
    </row>
    <row r="46" spans="2:58" s="3" customFormat="1" ht="15.6" x14ac:dyDescent="0.3">
      <c r="B46" s="105" t="s">
        <v>72</v>
      </c>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row>
    <row r="47" spans="2:58" s="3" customFormat="1" ht="15.6" x14ac:dyDescent="0.3">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row>
    <row r="48" spans="2:58" s="3" customFormat="1" x14ac:dyDescent="0.3">
      <c r="B48" s="106"/>
      <c r="C48" s="106"/>
      <c r="D48" s="106"/>
      <c r="E48" s="106"/>
      <c r="F48" s="110" t="s">
        <v>73</v>
      </c>
      <c r="G48" s="111"/>
      <c r="H48" s="111"/>
      <c r="I48" s="111"/>
      <c r="J48" s="111"/>
      <c r="K48" s="112"/>
      <c r="L48" s="113" t="s">
        <v>74</v>
      </c>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07" t="s">
        <v>16</v>
      </c>
      <c r="AQ48" s="107"/>
      <c r="AR48" s="107"/>
      <c r="AS48" s="107"/>
      <c r="AT48" s="107"/>
      <c r="AU48" s="108">
        <v>109.75</v>
      </c>
      <c r="AV48" s="108"/>
      <c r="AW48" s="108"/>
      <c r="AX48" s="108"/>
      <c r="AY48" s="108"/>
      <c r="AZ48" s="109">
        <f t="shared" ref="AZ48:AZ50" si="7">AU48*B48</f>
        <v>0</v>
      </c>
      <c r="BA48" s="109"/>
      <c r="BB48" s="109"/>
      <c r="BC48" s="109"/>
      <c r="BD48" s="109"/>
      <c r="BE48" s="109"/>
      <c r="BF48" s="109"/>
    </row>
    <row r="49" spans="1:59" s="3" customFormat="1" x14ac:dyDescent="0.3">
      <c r="B49" s="106"/>
      <c r="C49" s="106"/>
      <c r="D49" s="106"/>
      <c r="E49" s="106"/>
      <c r="F49" s="110" t="s">
        <v>75</v>
      </c>
      <c r="G49" s="111"/>
      <c r="H49" s="111"/>
      <c r="I49" s="111"/>
      <c r="J49" s="111"/>
      <c r="K49" s="112"/>
      <c r="L49" s="113" t="s">
        <v>76</v>
      </c>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07" t="s">
        <v>16</v>
      </c>
      <c r="AQ49" s="107"/>
      <c r="AR49" s="107"/>
      <c r="AS49" s="107"/>
      <c r="AT49" s="107"/>
      <c r="AU49" s="108">
        <v>109.75</v>
      </c>
      <c r="AV49" s="108"/>
      <c r="AW49" s="108"/>
      <c r="AX49" s="108"/>
      <c r="AY49" s="108"/>
      <c r="AZ49" s="109">
        <f t="shared" si="7"/>
        <v>0</v>
      </c>
      <c r="BA49" s="109"/>
      <c r="BB49" s="109"/>
      <c r="BC49" s="109"/>
      <c r="BD49" s="109"/>
      <c r="BE49" s="109"/>
      <c r="BF49" s="109"/>
    </row>
    <row r="50" spans="1:59" s="3" customFormat="1" x14ac:dyDescent="0.3">
      <c r="B50" s="106"/>
      <c r="C50" s="106"/>
      <c r="D50" s="106"/>
      <c r="E50" s="106"/>
      <c r="F50" s="110" t="s">
        <v>77</v>
      </c>
      <c r="G50" s="111"/>
      <c r="H50" s="111"/>
      <c r="I50" s="111"/>
      <c r="J50" s="111"/>
      <c r="K50" s="112"/>
      <c r="L50" s="113" t="s">
        <v>78</v>
      </c>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07" t="s">
        <v>16</v>
      </c>
      <c r="AQ50" s="107"/>
      <c r="AR50" s="107"/>
      <c r="AS50" s="107"/>
      <c r="AT50" s="107"/>
      <c r="AU50" s="108">
        <v>109.75</v>
      </c>
      <c r="AV50" s="108"/>
      <c r="AW50" s="108"/>
      <c r="AX50" s="108"/>
      <c r="AY50" s="108"/>
      <c r="AZ50" s="109">
        <f t="shared" si="7"/>
        <v>0</v>
      </c>
      <c r="BA50" s="109"/>
      <c r="BB50" s="109"/>
      <c r="BC50" s="109"/>
      <c r="BD50" s="109"/>
      <c r="BE50" s="109"/>
      <c r="BF50" s="109"/>
    </row>
    <row r="51" spans="1:59" ht="15.6" x14ac:dyDescent="0.3">
      <c r="B51" s="24" t="s">
        <v>62</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row>
    <row r="52" spans="1:59" x14ac:dyDescent="0.3">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row>
    <row r="53" spans="1:59" x14ac:dyDescent="0.3">
      <c r="B53" s="37"/>
      <c r="C53" s="38"/>
      <c r="D53" s="38"/>
      <c r="E53" s="39"/>
      <c r="F53" s="40" t="s">
        <v>32</v>
      </c>
      <c r="G53" s="41"/>
      <c r="H53" s="41"/>
      <c r="I53" s="41"/>
      <c r="J53" s="41"/>
      <c r="K53" s="42"/>
      <c r="L53" s="43" t="s">
        <v>34</v>
      </c>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5"/>
      <c r="AP53" s="46" t="s">
        <v>16</v>
      </c>
      <c r="AQ53" s="47"/>
      <c r="AR53" s="47"/>
      <c r="AS53" s="47"/>
      <c r="AT53" s="48"/>
      <c r="AU53" s="49">
        <v>1337</v>
      </c>
      <c r="AV53" s="50"/>
      <c r="AW53" s="50"/>
      <c r="AX53" s="50"/>
      <c r="AY53" s="51"/>
      <c r="AZ53" s="52">
        <f t="shared" ref="AZ53:AZ54" si="8">AU53*B53</f>
        <v>0</v>
      </c>
      <c r="BA53" s="53"/>
      <c r="BB53" s="53"/>
      <c r="BC53" s="53"/>
      <c r="BD53" s="53"/>
      <c r="BE53" s="53"/>
      <c r="BF53" s="54"/>
    </row>
    <row r="54" spans="1:59" x14ac:dyDescent="0.3">
      <c r="B54" s="26"/>
      <c r="C54" s="26"/>
      <c r="D54" s="26"/>
      <c r="E54" s="26"/>
      <c r="F54" s="27" t="s">
        <v>33</v>
      </c>
      <c r="G54" s="27"/>
      <c r="H54" s="27"/>
      <c r="I54" s="27"/>
      <c r="J54" s="27"/>
      <c r="K54" s="27"/>
      <c r="L54" s="28" t="s">
        <v>35</v>
      </c>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9" t="s">
        <v>16</v>
      </c>
      <c r="AQ54" s="29"/>
      <c r="AR54" s="29"/>
      <c r="AS54" s="29"/>
      <c r="AT54" s="29"/>
      <c r="AU54" s="30">
        <v>5057</v>
      </c>
      <c r="AV54" s="30"/>
      <c r="AW54" s="30"/>
      <c r="AX54" s="30"/>
      <c r="AY54" s="30"/>
      <c r="AZ54" s="31">
        <f t="shared" si="8"/>
        <v>0</v>
      </c>
      <c r="BA54" s="31"/>
      <c r="BB54" s="31"/>
      <c r="BC54" s="31"/>
      <c r="BD54" s="31"/>
      <c r="BE54" s="31"/>
      <c r="BF54" s="31"/>
    </row>
    <row r="55" spans="1:59" x14ac:dyDescent="0.3">
      <c r="B55" s="57" t="s">
        <v>70</v>
      </c>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9"/>
      <c r="AP55" s="66" t="s">
        <v>20</v>
      </c>
      <c r="AQ55" s="67"/>
      <c r="AR55" s="67"/>
      <c r="AS55" s="67"/>
      <c r="AT55" s="67"/>
      <c r="AU55" s="67"/>
      <c r="AV55" s="67"/>
      <c r="AW55" s="67"/>
      <c r="AX55" s="67"/>
      <c r="AY55" s="68"/>
      <c r="AZ55" s="31">
        <f>SUM(AZ26:BF54)</f>
        <v>0</v>
      </c>
      <c r="BA55" s="31"/>
      <c r="BB55" s="31"/>
      <c r="BC55" s="31"/>
      <c r="BD55" s="31"/>
      <c r="BE55" s="31"/>
      <c r="BF55" s="31"/>
    </row>
    <row r="56" spans="1:59" x14ac:dyDescent="0.3">
      <c r="B56" s="60"/>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2"/>
      <c r="AP56" s="66" t="s">
        <v>22</v>
      </c>
      <c r="AQ56" s="67"/>
      <c r="AR56" s="67"/>
      <c r="AS56" s="67"/>
      <c r="AT56" s="67"/>
      <c r="AU56" s="67"/>
      <c r="AV56" s="67"/>
      <c r="AW56" s="67"/>
      <c r="AX56" s="67"/>
      <c r="AY56" s="68"/>
      <c r="AZ56" s="31">
        <f>IF(SUM(AZ38+AZ39+AZ42+AZ43)=0,0,VLOOKUP(AZ38+AZ39+AZ42+AZ43,Shipping!$A$1:$C$27,3))</f>
        <v>0</v>
      </c>
      <c r="BA56" s="31"/>
      <c r="BB56" s="31"/>
      <c r="BC56" s="31"/>
      <c r="BD56" s="31"/>
      <c r="BE56" s="31"/>
      <c r="BF56" s="31"/>
    </row>
    <row r="57" spans="1:59" ht="21" x14ac:dyDescent="0.3">
      <c r="B57" s="63"/>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P57" s="69" t="s">
        <v>21</v>
      </c>
      <c r="AQ57" s="70"/>
      <c r="AR57" s="70"/>
      <c r="AS57" s="70"/>
      <c r="AT57" s="70"/>
      <c r="AU57" s="70"/>
      <c r="AV57" s="70"/>
      <c r="AW57" s="70"/>
      <c r="AX57" s="70"/>
      <c r="AY57" s="71"/>
      <c r="AZ57" s="72">
        <f>AZ55+AZ56</f>
        <v>0</v>
      </c>
      <c r="BA57" s="73"/>
      <c r="BB57" s="73"/>
      <c r="BC57" s="73"/>
      <c r="BD57" s="73"/>
      <c r="BE57" s="73"/>
      <c r="BF57" s="74"/>
    </row>
    <row r="58" spans="1:59" x14ac:dyDescent="0.3">
      <c r="A58" s="3"/>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5"/>
      <c r="BA58" s="5"/>
      <c r="BB58" s="5"/>
      <c r="BC58" s="5"/>
      <c r="BD58" s="5"/>
      <c r="BE58" s="5"/>
      <c r="BF58" s="5"/>
      <c r="BG58" s="3"/>
    </row>
    <row r="59" spans="1:59"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6"/>
      <c r="BA59" s="6"/>
      <c r="BB59" s="6"/>
      <c r="BC59" s="6"/>
      <c r="BD59" s="6"/>
      <c r="BE59" s="6"/>
      <c r="BF59" s="6"/>
      <c r="BG59" s="3"/>
    </row>
    <row r="60" spans="1:59" ht="18" x14ac:dyDescent="0.3">
      <c r="A60" s="75" t="s">
        <v>25</v>
      </c>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row>
    <row r="61" spans="1:59" ht="18" x14ac:dyDescent="0.3">
      <c r="A61" s="55" t="s">
        <v>26</v>
      </c>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row>
    <row r="62" spans="1:59" ht="18" x14ac:dyDescent="0.3">
      <c r="A62" s="55" t="s">
        <v>11</v>
      </c>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row>
    <row r="63" spans="1:59" ht="18" x14ac:dyDescent="0.3">
      <c r="A63" s="55" t="s">
        <v>23</v>
      </c>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row>
    <row r="64" spans="1:59" ht="15.6" x14ac:dyDescent="0.3">
      <c r="A64" s="7"/>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9"/>
      <c r="BA64" s="9"/>
      <c r="BB64" s="9"/>
      <c r="BC64" s="9"/>
      <c r="BD64" s="9"/>
      <c r="BE64" s="9"/>
      <c r="BF64" s="9"/>
      <c r="BG64" s="7"/>
    </row>
    <row r="65" spans="1:59" ht="80.400000000000006" customHeight="1" x14ac:dyDescent="0.3">
      <c r="A65" s="3"/>
      <c r="B65" s="56" t="s">
        <v>24</v>
      </c>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3"/>
    </row>
    <row r="66" spans="1:59"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6"/>
      <c r="BA66" s="6"/>
      <c r="BB66" s="6"/>
      <c r="BC66" s="6"/>
      <c r="BD66" s="6"/>
      <c r="BE66" s="6"/>
      <c r="BF66" s="6"/>
      <c r="BG66" s="3"/>
    </row>
  </sheetData>
  <sheetProtection algorithmName="SHA-512" hashValue="aSTqQK00mROHWl4hXH9b6qFZPYXrZdl5wsuMU2epREQz3pZtfB3JghFOnl0m3OLMqLdfXuJwMCoMYzcPz81IzA==" saltValue="7b4pZ2fPnLBnv2vpyMNBAA==" spinCount="100000" sheet="1" objects="1" scenarios="1"/>
  <mergeCells count="181">
    <mergeCell ref="B50:E50"/>
    <mergeCell ref="F50:K50"/>
    <mergeCell ref="L50:AO50"/>
    <mergeCell ref="AP50:AT50"/>
    <mergeCell ref="AU50:AY50"/>
    <mergeCell ref="AZ50:BF50"/>
    <mergeCell ref="B48:E48"/>
    <mergeCell ref="F48:K48"/>
    <mergeCell ref="L48:AO48"/>
    <mergeCell ref="AP48:AT48"/>
    <mergeCell ref="AU48:AY48"/>
    <mergeCell ref="AZ48:BF48"/>
    <mergeCell ref="B49:E49"/>
    <mergeCell ref="F49:K49"/>
    <mergeCell ref="L49:AO49"/>
    <mergeCell ref="AP49:AT49"/>
    <mergeCell ref="AU49:AY49"/>
    <mergeCell ref="AZ49:BF49"/>
    <mergeCell ref="B46:BF46"/>
    <mergeCell ref="B40:E40"/>
    <mergeCell ref="F40:K40"/>
    <mergeCell ref="L40:AO40"/>
    <mergeCell ref="AP40:AT40"/>
    <mergeCell ref="AU40:AY40"/>
    <mergeCell ref="AZ40:BF40"/>
    <mergeCell ref="B43:E43"/>
    <mergeCell ref="F43:K43"/>
    <mergeCell ref="L43:AO43"/>
    <mergeCell ref="AP43:AT43"/>
    <mergeCell ref="AU43:AY43"/>
    <mergeCell ref="AZ43:BF43"/>
    <mergeCell ref="B44:E44"/>
    <mergeCell ref="F44:K44"/>
    <mergeCell ref="L44:AO44"/>
    <mergeCell ref="AP44:AT44"/>
    <mergeCell ref="AU44:AY44"/>
    <mergeCell ref="AZ44:BF44"/>
    <mergeCell ref="B41:E41"/>
    <mergeCell ref="F41:K41"/>
    <mergeCell ref="L41:AO41"/>
    <mergeCell ref="AP41:AT41"/>
    <mergeCell ref="AU41:AY41"/>
    <mergeCell ref="AZ41:BF41"/>
    <mergeCell ref="B42:E42"/>
    <mergeCell ref="F42:K42"/>
    <mergeCell ref="L42:AO42"/>
    <mergeCell ref="AP42:AT42"/>
    <mergeCell ref="AU42:AY42"/>
    <mergeCell ref="AZ42:BF42"/>
    <mergeCell ref="B9:L9"/>
    <mergeCell ref="M9:AC9"/>
    <mergeCell ref="AE9:AO9"/>
    <mergeCell ref="AP9:BF9"/>
    <mergeCell ref="B10:L10"/>
    <mergeCell ref="M10:AC10"/>
    <mergeCell ref="AE10:AO10"/>
    <mergeCell ref="AP10:BF10"/>
    <mergeCell ref="B13:L13"/>
    <mergeCell ref="M13:AC13"/>
    <mergeCell ref="AE13:AO13"/>
    <mergeCell ref="AP13:BF13"/>
    <mergeCell ref="W12:AC12"/>
    <mergeCell ref="AE12:AO12"/>
    <mergeCell ref="AP12:AS12"/>
    <mergeCell ref="B14:L14"/>
    <mergeCell ref="M14:AC14"/>
    <mergeCell ref="AE14:AO14"/>
    <mergeCell ref="AP14:BF14"/>
    <mergeCell ref="B17:E17"/>
    <mergeCell ref="F17:R17"/>
    <mergeCell ref="T17:X17"/>
    <mergeCell ref="Y17:AK17"/>
    <mergeCell ref="S1:BF5"/>
    <mergeCell ref="B7:L7"/>
    <mergeCell ref="AE7:AO7"/>
    <mergeCell ref="B8:L8"/>
    <mergeCell ref="M8:AC8"/>
    <mergeCell ref="AE8:AO8"/>
    <mergeCell ref="AP8:BF8"/>
    <mergeCell ref="AT12:AY12"/>
    <mergeCell ref="AZ12:BF12"/>
    <mergeCell ref="B11:L11"/>
    <mergeCell ref="M11:AC11"/>
    <mergeCell ref="AE11:AO11"/>
    <mergeCell ref="AP11:BF11"/>
    <mergeCell ref="B12:L12"/>
    <mergeCell ref="M12:P12"/>
    <mergeCell ref="Q12:V12"/>
    <mergeCell ref="AM17:AS17"/>
    <mergeCell ref="AT17:BF17"/>
    <mergeCell ref="B26:E26"/>
    <mergeCell ref="F26:K26"/>
    <mergeCell ref="L26:AO26"/>
    <mergeCell ref="AP26:AT26"/>
    <mergeCell ref="AU26:AY26"/>
    <mergeCell ref="AZ26:BF26"/>
    <mergeCell ref="B21:BF21"/>
    <mergeCell ref="B22:BF22"/>
    <mergeCell ref="B23:BF23"/>
    <mergeCell ref="B25:E25"/>
    <mergeCell ref="F25:K25"/>
    <mergeCell ref="L25:AO25"/>
    <mergeCell ref="AP25:AT25"/>
    <mergeCell ref="AU25:AY25"/>
    <mergeCell ref="AZ25:BF25"/>
    <mergeCell ref="B19:BF19"/>
    <mergeCell ref="B20:C20"/>
    <mergeCell ref="B24:BF24"/>
    <mergeCell ref="B27:E27"/>
    <mergeCell ref="F27:K27"/>
    <mergeCell ref="L27:AO27"/>
    <mergeCell ref="AP27:AT27"/>
    <mergeCell ref="AU27:AY27"/>
    <mergeCell ref="AZ27:BF27"/>
    <mergeCell ref="B29:BF29"/>
    <mergeCell ref="B30:BF30"/>
    <mergeCell ref="B31:E31"/>
    <mergeCell ref="F31:K31"/>
    <mergeCell ref="L31:AO31"/>
    <mergeCell ref="AP31:AT31"/>
    <mergeCell ref="AU31:AY31"/>
    <mergeCell ref="AZ31:BF31"/>
    <mergeCell ref="A62:BG62"/>
    <mergeCell ref="A63:BG63"/>
    <mergeCell ref="B65:BF65"/>
    <mergeCell ref="B55:AO57"/>
    <mergeCell ref="AP55:AY55"/>
    <mergeCell ref="AZ55:BF55"/>
    <mergeCell ref="AP56:AY56"/>
    <mergeCell ref="AZ56:BF56"/>
    <mergeCell ref="AP57:AY57"/>
    <mergeCell ref="AZ57:BF57"/>
    <mergeCell ref="A60:BG60"/>
    <mergeCell ref="A61:BG61"/>
    <mergeCell ref="B32:E32"/>
    <mergeCell ref="F32:K32"/>
    <mergeCell ref="L32:AO32"/>
    <mergeCell ref="AP32:AT32"/>
    <mergeCell ref="AU32:AY32"/>
    <mergeCell ref="AZ32:BF32"/>
    <mergeCell ref="B54:E54"/>
    <mergeCell ref="F54:K54"/>
    <mergeCell ref="L54:AO54"/>
    <mergeCell ref="AP54:AT54"/>
    <mergeCell ref="AU54:AY54"/>
    <mergeCell ref="AZ54:BF54"/>
    <mergeCell ref="B51:BF51"/>
    <mergeCell ref="B52:BF52"/>
    <mergeCell ref="B53:E53"/>
    <mergeCell ref="F53:K53"/>
    <mergeCell ref="L53:AO53"/>
    <mergeCell ref="AP53:AT53"/>
    <mergeCell ref="AU53:AY53"/>
    <mergeCell ref="AZ53:BF53"/>
    <mergeCell ref="AP36:AT36"/>
    <mergeCell ref="AU36:AY36"/>
    <mergeCell ref="AZ36:BF36"/>
    <mergeCell ref="AZ45:BF45"/>
    <mergeCell ref="B34:BF34"/>
    <mergeCell ref="B35:BF35"/>
    <mergeCell ref="B38:E38"/>
    <mergeCell ref="F38:K38"/>
    <mergeCell ref="L38:AO38"/>
    <mergeCell ref="AP38:AT38"/>
    <mergeCell ref="AU38:AY38"/>
    <mergeCell ref="AZ38:BF38"/>
    <mergeCell ref="B39:E39"/>
    <mergeCell ref="F39:K39"/>
    <mergeCell ref="L39:AO39"/>
    <mergeCell ref="AP39:AT39"/>
    <mergeCell ref="AU39:AY39"/>
    <mergeCell ref="AZ39:BF39"/>
    <mergeCell ref="B36:E36"/>
    <mergeCell ref="F36:K36"/>
    <mergeCell ref="L36:AO36"/>
    <mergeCell ref="B37:E37"/>
    <mergeCell ref="F37:K37"/>
    <mergeCell ref="L37:AO37"/>
    <mergeCell ref="AP37:AT37"/>
    <mergeCell ref="AU37:AY37"/>
    <mergeCell ref="AZ37:BF37"/>
  </mergeCells>
  <conditionalFormatting sqref="AP8:BF14">
    <cfRule type="cellIs" dxfId="5" priority="2" operator="equal">
      <formula>0</formula>
    </cfRule>
  </conditionalFormatting>
  <conditionalFormatting sqref="AZ26:BF28 AZ48:BF50">
    <cfRule type="cellIs" dxfId="4" priority="27" operator="equal">
      <formula>0</formula>
    </cfRule>
  </conditionalFormatting>
  <conditionalFormatting sqref="AZ31:BF33">
    <cfRule type="cellIs" dxfId="3" priority="29" operator="equal">
      <formula>0</formula>
    </cfRule>
  </conditionalFormatting>
  <conditionalFormatting sqref="AZ36:BF45">
    <cfRule type="cellIs" dxfId="2" priority="5" operator="equal">
      <formula>0</formula>
    </cfRule>
  </conditionalFormatting>
  <conditionalFormatting sqref="AZ53:BF57">
    <cfRule type="cellIs" dxfId="1" priority="4" operator="equal">
      <formula>0</formula>
    </cfRule>
  </conditionalFormatting>
  <conditionalFormatting sqref="AZ65:BF66">
    <cfRule type="cellIs" dxfId="0" priority="30" operator="equal">
      <formula>0</formula>
    </cfRule>
  </conditionalFormatting>
  <printOptions horizontalCentered="1"/>
  <pageMargins left="0.1" right="0.1" top="0.75" bottom="0.75" header="0.3" footer="0.3"/>
  <pageSetup scale="65" orientation="portrait" r:id="rId1"/>
  <headerFooter>
    <oddFooter xml:space="preserve">&amp;C&amp;10Copyright © 2024 Data Recognition Corporation. All rights reserved. TerraNova is aregistered trademark of Data Recognition Corporation. </oddFooter>
  </headerFooter>
  <ignoredErrors>
    <ignoredError sqref="B2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40</xdr:col>
                    <xdr:colOff>83820</xdr:colOff>
                    <xdr:row>5</xdr:row>
                    <xdr:rowOff>45720</xdr:rowOff>
                  </from>
                  <to>
                    <xdr:col>51</xdr:col>
                    <xdr:colOff>22860</xdr:colOff>
                    <xdr:row>6</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CCF1-5B8E-47CD-B3CA-29279BB7D80D}">
  <dimension ref="A1:A3"/>
  <sheetViews>
    <sheetView workbookViewId="0">
      <selection activeCell="A3" sqref="A3"/>
    </sheetView>
  </sheetViews>
  <sheetFormatPr defaultRowHeight="14.4" x14ac:dyDescent="0.3"/>
  <sheetData>
    <row r="1" spans="1:1" x14ac:dyDescent="0.3">
      <c r="A1" s="2" t="s">
        <v>54</v>
      </c>
    </row>
    <row r="3" spans="1:1" x14ac:dyDescent="0.3">
      <c r="A3" s="21" t="s">
        <v>55</v>
      </c>
    </row>
  </sheetData>
  <sheetProtection algorithmName="SHA-512" hashValue="ar+F+oOnYSS/1th0luiUZVWUOaxkxvYKR1QDuAP/Kywh7XZzWdtcjiqvBlsZixcwwHRXP1LcJwC8CXfTFKHOmA==" saltValue="bQDCxEsGtoVuSt5up3j//g==" spinCount="100000" sheet="1" objects="1" scenarios="1"/>
  <hyperlinks>
    <hyperlink ref="A3" r:id="rId1" xr:uid="{6CDDDFEC-B252-4380-92B8-F1835937E588}"/>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73B0-87EA-4A50-8ABF-ED733D68322E}">
  <dimension ref="A1:A3"/>
  <sheetViews>
    <sheetView workbookViewId="0"/>
  </sheetViews>
  <sheetFormatPr defaultRowHeight="14.4" x14ac:dyDescent="0.3"/>
  <sheetData>
    <row r="1" spans="1:1" x14ac:dyDescent="0.3">
      <c r="A1" s="2" t="s">
        <v>56</v>
      </c>
    </row>
    <row r="3" spans="1:1" x14ac:dyDescent="0.3">
      <c r="A3" s="22" t="s">
        <v>57</v>
      </c>
    </row>
  </sheetData>
  <sheetProtection algorithmName="SHA-512" hashValue="bpTA4Y/M58zKFEzh3CZzkOdSGTpDeFkQH65qkSabfK/99mJHzKRIhOo6xtMlOweqXCM11+4R/CVrTr0HP5ZbLw==" saltValue="2qJ1V5GDpbV2zFNbWH4gvw==" spinCount="100000" sheet="1" objects="1" scenarios="1"/>
  <hyperlinks>
    <hyperlink ref="A3" r:id="rId1" xr:uid="{5AF74925-B80F-40FF-A0F3-3F795FA5E8BB}"/>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28C4-F7BF-4438-826F-CE3A23BF0047}">
  <dimension ref="A1:C28"/>
  <sheetViews>
    <sheetView workbookViewId="0">
      <selection activeCell="A24" sqref="A24"/>
    </sheetView>
  </sheetViews>
  <sheetFormatPr defaultColWidth="9.109375" defaultRowHeight="14.4" x14ac:dyDescent="0.3"/>
  <cols>
    <col min="1" max="1" width="14.109375" style="19" bestFit="1" customWidth="1"/>
    <col min="2" max="2" width="14.33203125" style="19" bestFit="1" customWidth="1"/>
    <col min="3" max="3" width="15.6640625" style="19" bestFit="1" customWidth="1"/>
    <col min="4" max="16384" width="9.109375" style="19"/>
  </cols>
  <sheetData>
    <row r="1" spans="1:3" x14ac:dyDescent="0.3">
      <c r="A1" s="19">
        <v>0</v>
      </c>
      <c r="B1" s="19">
        <v>500</v>
      </c>
      <c r="C1" s="19">
        <v>50</v>
      </c>
    </row>
    <row r="2" spans="1:3" x14ac:dyDescent="0.3">
      <c r="A2" s="19">
        <v>500.01</v>
      </c>
      <c r="B2" s="19">
        <v>750</v>
      </c>
      <c r="C2" s="19">
        <v>60</v>
      </c>
    </row>
    <row r="3" spans="1:3" x14ac:dyDescent="0.3">
      <c r="A3" s="19">
        <v>750.01</v>
      </c>
      <c r="B3" s="19">
        <v>1000</v>
      </c>
      <c r="C3" s="19">
        <v>75</v>
      </c>
    </row>
    <row r="4" spans="1:3" x14ac:dyDescent="0.3">
      <c r="A4" s="19">
        <v>1000.01</v>
      </c>
      <c r="B4" s="19">
        <v>1250</v>
      </c>
      <c r="C4" s="19">
        <v>90</v>
      </c>
    </row>
    <row r="5" spans="1:3" x14ac:dyDescent="0.3">
      <c r="A5" s="19">
        <v>1250.01</v>
      </c>
      <c r="B5" s="19">
        <v>1500</v>
      </c>
      <c r="C5" s="19">
        <v>100</v>
      </c>
    </row>
    <row r="6" spans="1:3" x14ac:dyDescent="0.3">
      <c r="A6" s="19">
        <v>1500.01</v>
      </c>
      <c r="B6" s="19">
        <v>1750</v>
      </c>
      <c r="C6" s="19">
        <v>110</v>
      </c>
    </row>
    <row r="7" spans="1:3" x14ac:dyDescent="0.3">
      <c r="A7" s="19">
        <v>1750.01</v>
      </c>
      <c r="B7" s="19">
        <v>2500</v>
      </c>
      <c r="C7" s="19">
        <v>120</v>
      </c>
    </row>
    <row r="8" spans="1:3" x14ac:dyDescent="0.3">
      <c r="A8" s="19">
        <v>2500.0100000000002</v>
      </c>
      <c r="B8" s="19">
        <v>3000</v>
      </c>
      <c r="C8" s="19">
        <v>150</v>
      </c>
    </row>
    <row r="9" spans="1:3" x14ac:dyDescent="0.3">
      <c r="A9" s="19">
        <v>3000.01</v>
      </c>
      <c r="B9" s="19">
        <v>4000</v>
      </c>
      <c r="C9" s="19">
        <v>175</v>
      </c>
    </row>
    <row r="10" spans="1:3" x14ac:dyDescent="0.3">
      <c r="A10" s="19">
        <v>4000.01</v>
      </c>
      <c r="B10" s="19">
        <v>5000</v>
      </c>
      <c r="C10" s="19">
        <v>185</v>
      </c>
    </row>
    <row r="11" spans="1:3" x14ac:dyDescent="0.3">
      <c r="A11" s="19">
        <v>5000.01</v>
      </c>
      <c r="B11" s="19">
        <v>6000</v>
      </c>
      <c r="C11" s="19">
        <v>225</v>
      </c>
    </row>
    <row r="12" spans="1:3" x14ac:dyDescent="0.3">
      <c r="A12" s="19">
        <v>6000.01</v>
      </c>
      <c r="B12" s="19">
        <v>7000</v>
      </c>
      <c r="C12" s="19">
        <v>300</v>
      </c>
    </row>
    <row r="13" spans="1:3" x14ac:dyDescent="0.3">
      <c r="A13" s="19">
        <v>7000.01</v>
      </c>
      <c r="B13" s="19">
        <v>8000</v>
      </c>
      <c r="C13" s="19">
        <v>350</v>
      </c>
    </row>
    <row r="14" spans="1:3" x14ac:dyDescent="0.3">
      <c r="A14" s="19">
        <v>8000.01</v>
      </c>
      <c r="B14" s="19">
        <v>9000</v>
      </c>
      <c r="C14" s="19">
        <v>375</v>
      </c>
    </row>
    <row r="15" spans="1:3" x14ac:dyDescent="0.3">
      <c r="A15" s="19">
        <v>9000.01</v>
      </c>
      <c r="B15" s="19">
        <v>10000</v>
      </c>
      <c r="C15" s="19">
        <v>425</v>
      </c>
    </row>
    <row r="16" spans="1:3" x14ac:dyDescent="0.3">
      <c r="A16" s="19">
        <v>10000.01</v>
      </c>
      <c r="B16" s="19">
        <v>12500</v>
      </c>
      <c r="C16" s="19">
        <v>500</v>
      </c>
    </row>
    <row r="17" spans="1:3" x14ac:dyDescent="0.3">
      <c r="A17" s="19">
        <v>12500.01</v>
      </c>
      <c r="B17" s="19">
        <v>15000</v>
      </c>
      <c r="C17" s="19">
        <v>525</v>
      </c>
    </row>
    <row r="18" spans="1:3" x14ac:dyDescent="0.3">
      <c r="A18" s="19">
        <v>15000.01</v>
      </c>
      <c r="B18" s="19">
        <v>17500</v>
      </c>
      <c r="C18" s="19">
        <v>600</v>
      </c>
    </row>
    <row r="19" spans="1:3" x14ac:dyDescent="0.3">
      <c r="A19" s="19">
        <v>17500.009999999998</v>
      </c>
      <c r="B19" s="19">
        <v>20000</v>
      </c>
      <c r="C19" s="19">
        <v>625</v>
      </c>
    </row>
    <row r="20" spans="1:3" x14ac:dyDescent="0.3">
      <c r="A20" s="19">
        <v>20000.009999999998</v>
      </c>
      <c r="B20" s="19">
        <v>22500</v>
      </c>
      <c r="C20" s="19">
        <v>700</v>
      </c>
    </row>
    <row r="21" spans="1:3" x14ac:dyDescent="0.3">
      <c r="A21" s="19">
        <v>22500.01</v>
      </c>
      <c r="B21" s="19">
        <v>25000</v>
      </c>
      <c r="C21" s="19">
        <v>725</v>
      </c>
    </row>
    <row r="22" spans="1:3" x14ac:dyDescent="0.3">
      <c r="A22" s="19">
        <v>25000.01</v>
      </c>
      <c r="B22" s="19">
        <v>50000</v>
      </c>
      <c r="C22" s="19">
        <v>800</v>
      </c>
    </row>
    <row r="23" spans="1:3" x14ac:dyDescent="0.3">
      <c r="A23" s="19">
        <v>50000.01</v>
      </c>
      <c r="B23" s="19">
        <v>60000</v>
      </c>
      <c r="C23" s="19">
        <v>825</v>
      </c>
    </row>
    <row r="24" spans="1:3" x14ac:dyDescent="0.3">
      <c r="A24" s="19">
        <v>60000.01</v>
      </c>
      <c r="B24" s="19">
        <v>70000</v>
      </c>
      <c r="C24" s="19">
        <v>900</v>
      </c>
    </row>
    <row r="25" spans="1:3" x14ac:dyDescent="0.3">
      <c r="A25" s="19">
        <v>70000.009999999995</v>
      </c>
      <c r="B25" s="19">
        <v>80000</v>
      </c>
      <c r="C25" s="19">
        <v>925</v>
      </c>
    </row>
    <row r="26" spans="1:3" x14ac:dyDescent="0.3">
      <c r="A26" s="19">
        <v>80000.009999999995</v>
      </c>
      <c r="B26" s="19">
        <v>90000</v>
      </c>
      <c r="C26" s="19">
        <v>950</v>
      </c>
    </row>
    <row r="27" spans="1:3" x14ac:dyDescent="0.3">
      <c r="A27" s="19">
        <v>90000.01</v>
      </c>
      <c r="B27" s="19">
        <v>100000</v>
      </c>
      <c r="C27" s="19">
        <v>1000</v>
      </c>
    </row>
    <row r="28" spans="1:3" x14ac:dyDescent="0.3">
      <c r="A28" s="19">
        <v>100000.01</v>
      </c>
      <c r="B28" s="19">
        <v>1000000</v>
      </c>
      <c r="C28" s="19" t="s">
        <v>49</v>
      </c>
    </row>
  </sheetData>
  <sheetProtection algorithmName="SHA-512" hashValue="GQqnANPRv7FTa72/g5yOqO13n2wt7r1fPHjJ2bBPkhVXeSfhFcGeUIeM6FE7ZFBO+9+96WK9yOghJWsbLHH1KQ==" saltValue="tLDwRkN6vXweUlLIazjNj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TN CB ONLINE</vt:lpstr>
      <vt:lpstr>Point of Contact</vt:lpstr>
      <vt:lpstr>Hierarchy</vt:lpstr>
      <vt:lpstr>Shipping</vt:lpstr>
      <vt:lpstr>'TN CB ONLINE'!Print_Area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2025-11-08T19:46:26Z</cp:lastPrinted>
  <dcterms:created xsi:type="dcterms:W3CDTF">2015-10-15T18:27:25Z</dcterms:created>
  <dcterms:modified xsi:type="dcterms:W3CDTF">2025-11-25T22:48:47Z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